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rian.haab/Documents/Papers - in review/sTRA in cells/Figures&amp;Tables/JCI2020 Supplementary/"/>
    </mc:Choice>
  </mc:AlternateContent>
  <xr:revisionPtr revIDLastSave="0" documentId="13_ncr:1_{71F33F18-F267-A34F-B3BD-A20D0A05700A}" xr6:coauthVersionLast="45" xr6:coauthVersionMax="45" xr10:uidLastSave="{00000000-0000-0000-0000-000000000000}"/>
  <bookViews>
    <workbookView xWindow="0" yWindow="460" windowWidth="24240" windowHeight="13140" xr2:uid="{D4B4FD46-A18B-4C67-B32F-39CCEA824A53}"/>
  </bookViews>
  <sheets>
    <sheet name="Key" sheetId="7" r:id="rId1"/>
    <sheet name="3A. Demographic Info" sheetId="8" r:id="rId2"/>
    <sheet name="3B. MCW set1" sheetId="1" r:id="rId3"/>
    <sheet name="3C. MCW set2" sheetId="2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5" i="2" l="1"/>
  <c r="I7" i="2"/>
  <c r="J8" i="2"/>
  <c r="K9" i="2"/>
  <c r="I11" i="2"/>
  <c r="J12" i="2"/>
  <c r="K13" i="2"/>
  <c r="I15" i="2"/>
  <c r="J16" i="2"/>
  <c r="K17" i="2"/>
  <c r="I18" i="2"/>
  <c r="I19" i="2"/>
  <c r="J20" i="2"/>
  <c r="K20" i="2"/>
  <c r="K21" i="2"/>
  <c r="I23" i="2"/>
  <c r="J23" i="2"/>
  <c r="J24" i="2"/>
  <c r="K25" i="2"/>
  <c r="I26" i="2"/>
  <c r="I27" i="2"/>
  <c r="J28" i="2"/>
  <c r="K28" i="2"/>
  <c r="K29" i="2"/>
  <c r="I31" i="2"/>
  <c r="J31" i="2"/>
  <c r="J32" i="2"/>
  <c r="K33" i="2"/>
  <c r="I34" i="2"/>
  <c r="I35" i="2"/>
  <c r="J36" i="2"/>
  <c r="K36" i="2"/>
  <c r="K37" i="2"/>
  <c r="I39" i="2"/>
  <c r="J39" i="2"/>
  <c r="J40" i="2"/>
  <c r="K41" i="2"/>
  <c r="I42" i="2"/>
  <c r="I43" i="2"/>
  <c r="J44" i="2"/>
  <c r="K44" i="2"/>
  <c r="K45" i="2"/>
  <c r="I47" i="2"/>
  <c r="J47" i="2"/>
  <c r="J48" i="2"/>
  <c r="K49" i="2"/>
  <c r="I50" i="2"/>
  <c r="I51" i="2"/>
  <c r="J52" i="2"/>
  <c r="K52" i="2"/>
  <c r="J53" i="2"/>
  <c r="K53" i="2"/>
  <c r="I54" i="2"/>
  <c r="I55" i="2"/>
  <c r="J56" i="2"/>
  <c r="K56" i="2"/>
  <c r="K57" i="2"/>
  <c r="I58" i="2"/>
  <c r="K58" i="2"/>
  <c r="J4" i="2"/>
  <c r="K4" i="2"/>
  <c r="H58" i="2"/>
  <c r="G58" i="2"/>
  <c r="J58" i="2" s="1"/>
  <c r="F58" i="2"/>
  <c r="H57" i="2"/>
  <c r="G57" i="2"/>
  <c r="J57" i="2" s="1"/>
  <c r="F57" i="2"/>
  <c r="I57" i="2" s="1"/>
  <c r="H56" i="2"/>
  <c r="G56" i="2"/>
  <c r="F56" i="2"/>
  <c r="I56" i="2" s="1"/>
  <c r="H55" i="2"/>
  <c r="K55" i="2" s="1"/>
  <c r="G55" i="2"/>
  <c r="J55" i="2" s="1"/>
  <c r="F55" i="2"/>
  <c r="H54" i="2"/>
  <c r="K54" i="2" s="1"/>
  <c r="G54" i="2"/>
  <c r="J54" i="2" s="1"/>
  <c r="F54" i="2"/>
  <c r="H53" i="2"/>
  <c r="G53" i="2"/>
  <c r="F53" i="2"/>
  <c r="I53" i="2" s="1"/>
  <c r="H52" i="2"/>
  <c r="G52" i="2"/>
  <c r="F52" i="2"/>
  <c r="I52" i="2" s="1"/>
  <c r="H51" i="2"/>
  <c r="K51" i="2" s="1"/>
  <c r="G51" i="2"/>
  <c r="J51" i="2" s="1"/>
  <c r="F51" i="2"/>
  <c r="H50" i="2"/>
  <c r="K50" i="2" s="1"/>
  <c r="G50" i="2"/>
  <c r="J50" i="2" s="1"/>
  <c r="F50" i="2"/>
  <c r="H49" i="2"/>
  <c r="G49" i="2"/>
  <c r="J49" i="2" s="1"/>
  <c r="F49" i="2"/>
  <c r="I49" i="2" s="1"/>
  <c r="H48" i="2"/>
  <c r="K48" i="2" s="1"/>
  <c r="G48" i="2"/>
  <c r="F48" i="2"/>
  <c r="I48" i="2" s="1"/>
  <c r="H47" i="2"/>
  <c r="K47" i="2" s="1"/>
  <c r="G47" i="2"/>
  <c r="F47" i="2"/>
  <c r="H46" i="2"/>
  <c r="K46" i="2" s="1"/>
  <c r="G46" i="2"/>
  <c r="J46" i="2" s="1"/>
  <c r="F46" i="2"/>
  <c r="I46" i="2" s="1"/>
  <c r="H45" i="2"/>
  <c r="G45" i="2"/>
  <c r="J45" i="2" s="1"/>
  <c r="F45" i="2"/>
  <c r="I45" i="2" s="1"/>
  <c r="H44" i="2"/>
  <c r="G44" i="2"/>
  <c r="F44" i="2"/>
  <c r="I44" i="2" s="1"/>
  <c r="H43" i="2"/>
  <c r="K43" i="2" s="1"/>
  <c r="G43" i="2"/>
  <c r="J43" i="2" s="1"/>
  <c r="F43" i="2"/>
  <c r="H42" i="2"/>
  <c r="K42" i="2" s="1"/>
  <c r="G42" i="2"/>
  <c r="J42" i="2" s="1"/>
  <c r="F42" i="2"/>
  <c r="H41" i="2"/>
  <c r="G41" i="2"/>
  <c r="J41" i="2" s="1"/>
  <c r="F41" i="2"/>
  <c r="I41" i="2" s="1"/>
  <c r="H40" i="2"/>
  <c r="K40" i="2" s="1"/>
  <c r="G40" i="2"/>
  <c r="F40" i="2"/>
  <c r="I40" i="2" s="1"/>
  <c r="H39" i="2"/>
  <c r="K39" i="2" s="1"/>
  <c r="G39" i="2"/>
  <c r="F39" i="2"/>
  <c r="H38" i="2"/>
  <c r="K38" i="2" s="1"/>
  <c r="G38" i="2"/>
  <c r="J38" i="2" s="1"/>
  <c r="F38" i="2"/>
  <c r="I38" i="2" s="1"/>
  <c r="H37" i="2"/>
  <c r="G37" i="2"/>
  <c r="J37" i="2" s="1"/>
  <c r="F37" i="2"/>
  <c r="I37" i="2" s="1"/>
  <c r="H36" i="2"/>
  <c r="G36" i="2"/>
  <c r="F36" i="2"/>
  <c r="I36" i="2" s="1"/>
  <c r="H35" i="2"/>
  <c r="K35" i="2" s="1"/>
  <c r="G35" i="2"/>
  <c r="J35" i="2" s="1"/>
  <c r="F35" i="2"/>
  <c r="H34" i="2"/>
  <c r="K34" i="2" s="1"/>
  <c r="G34" i="2"/>
  <c r="J34" i="2" s="1"/>
  <c r="F34" i="2"/>
  <c r="H33" i="2"/>
  <c r="G33" i="2"/>
  <c r="J33" i="2" s="1"/>
  <c r="F33" i="2"/>
  <c r="I33" i="2" s="1"/>
  <c r="H32" i="2"/>
  <c r="K32" i="2" s="1"/>
  <c r="G32" i="2"/>
  <c r="F32" i="2"/>
  <c r="I32" i="2" s="1"/>
  <c r="H31" i="2"/>
  <c r="K31" i="2" s="1"/>
  <c r="G31" i="2"/>
  <c r="F31" i="2"/>
  <c r="H30" i="2"/>
  <c r="K30" i="2" s="1"/>
  <c r="G30" i="2"/>
  <c r="J30" i="2" s="1"/>
  <c r="F30" i="2"/>
  <c r="I30" i="2" s="1"/>
  <c r="H29" i="2"/>
  <c r="G29" i="2"/>
  <c r="J29" i="2" s="1"/>
  <c r="F29" i="2"/>
  <c r="I29" i="2" s="1"/>
  <c r="H28" i="2"/>
  <c r="G28" i="2"/>
  <c r="F28" i="2"/>
  <c r="I28" i="2" s="1"/>
  <c r="H27" i="2"/>
  <c r="K27" i="2" s="1"/>
  <c r="G27" i="2"/>
  <c r="J27" i="2" s="1"/>
  <c r="F27" i="2"/>
  <c r="H26" i="2"/>
  <c r="K26" i="2" s="1"/>
  <c r="G26" i="2"/>
  <c r="J26" i="2" s="1"/>
  <c r="F26" i="2"/>
  <c r="H25" i="2"/>
  <c r="G25" i="2"/>
  <c r="J25" i="2" s="1"/>
  <c r="F25" i="2"/>
  <c r="I25" i="2" s="1"/>
  <c r="H24" i="2"/>
  <c r="K24" i="2" s="1"/>
  <c r="G24" i="2"/>
  <c r="F24" i="2"/>
  <c r="I24" i="2" s="1"/>
  <c r="H23" i="2"/>
  <c r="K23" i="2" s="1"/>
  <c r="G23" i="2"/>
  <c r="F23" i="2"/>
  <c r="H22" i="2"/>
  <c r="K22" i="2" s="1"/>
  <c r="G22" i="2"/>
  <c r="J22" i="2" s="1"/>
  <c r="F22" i="2"/>
  <c r="I22" i="2" s="1"/>
  <c r="H21" i="2"/>
  <c r="G21" i="2"/>
  <c r="J21" i="2" s="1"/>
  <c r="F21" i="2"/>
  <c r="I21" i="2" s="1"/>
  <c r="H20" i="2"/>
  <c r="G20" i="2"/>
  <c r="F20" i="2"/>
  <c r="I20" i="2" s="1"/>
  <c r="H19" i="2"/>
  <c r="K19" i="2" s="1"/>
  <c r="G19" i="2"/>
  <c r="J19" i="2" s="1"/>
  <c r="F19" i="2"/>
  <c r="H18" i="2"/>
  <c r="K18" i="2" s="1"/>
  <c r="G18" i="2"/>
  <c r="J18" i="2" s="1"/>
  <c r="F18" i="2"/>
  <c r="H17" i="2"/>
  <c r="G17" i="2"/>
  <c r="J17" i="2" s="1"/>
  <c r="F17" i="2"/>
  <c r="I17" i="2" s="1"/>
  <c r="H16" i="2"/>
  <c r="K16" i="2" s="1"/>
  <c r="G16" i="2"/>
  <c r="F16" i="2"/>
  <c r="I16" i="2" s="1"/>
  <c r="H15" i="2"/>
  <c r="K15" i="2" s="1"/>
  <c r="G15" i="2"/>
  <c r="J15" i="2" s="1"/>
  <c r="F15" i="2"/>
  <c r="H14" i="2"/>
  <c r="K14" i="2" s="1"/>
  <c r="G14" i="2"/>
  <c r="J14" i="2" s="1"/>
  <c r="F14" i="2"/>
  <c r="I14" i="2" s="1"/>
  <c r="H13" i="2"/>
  <c r="G13" i="2"/>
  <c r="J13" i="2" s="1"/>
  <c r="F13" i="2"/>
  <c r="I13" i="2" s="1"/>
  <c r="H12" i="2"/>
  <c r="K12" i="2" s="1"/>
  <c r="G12" i="2"/>
  <c r="F12" i="2"/>
  <c r="I12" i="2" s="1"/>
  <c r="H11" i="2"/>
  <c r="K11" i="2" s="1"/>
  <c r="G11" i="2"/>
  <c r="J11" i="2" s="1"/>
  <c r="F11" i="2"/>
  <c r="H10" i="2"/>
  <c r="K10" i="2" s="1"/>
  <c r="G10" i="2"/>
  <c r="J10" i="2" s="1"/>
  <c r="F10" i="2"/>
  <c r="I10" i="2" s="1"/>
  <c r="H9" i="2"/>
  <c r="G9" i="2"/>
  <c r="J9" i="2" s="1"/>
  <c r="F9" i="2"/>
  <c r="I9" i="2" s="1"/>
  <c r="H8" i="2"/>
  <c r="K8" i="2" s="1"/>
  <c r="G8" i="2"/>
  <c r="F8" i="2"/>
  <c r="I8" i="2" s="1"/>
  <c r="H7" i="2"/>
  <c r="K7" i="2" s="1"/>
  <c r="G7" i="2"/>
  <c r="J7" i="2" s="1"/>
  <c r="F7" i="2"/>
  <c r="H6" i="2"/>
  <c r="K6" i="2" s="1"/>
  <c r="G6" i="2"/>
  <c r="J6" i="2" s="1"/>
  <c r="F6" i="2"/>
  <c r="I6" i="2" s="1"/>
  <c r="H5" i="2"/>
  <c r="G5" i="2"/>
  <c r="J5" i="2" s="1"/>
  <c r="F5" i="2"/>
  <c r="I5" i="2" s="1"/>
  <c r="H4" i="2"/>
  <c r="G4" i="2"/>
  <c r="F4" i="2"/>
  <c r="I4" i="2" s="1"/>
  <c r="L7" i="2" l="1"/>
  <c r="L15" i="2"/>
  <c r="L23" i="2"/>
  <c r="L31" i="2"/>
  <c r="L39" i="2"/>
  <c r="L47" i="2"/>
  <c r="L55" i="2"/>
  <c r="L58" i="2"/>
  <c r="L16" i="2"/>
  <c r="L24" i="2"/>
  <c r="L32" i="2"/>
  <c r="L40" i="2"/>
  <c r="L48" i="2"/>
  <c r="L56" i="2"/>
  <c r="L8" i="2"/>
  <c r="L10" i="2"/>
  <c r="L18" i="2"/>
  <c r="L26" i="2"/>
  <c r="L34" i="2"/>
  <c r="L42" i="2"/>
  <c r="L50" i="2"/>
  <c r="L4" i="2"/>
  <c r="L28" i="2"/>
  <c r="L36" i="2"/>
  <c r="L44" i="2"/>
  <c r="L17" i="2"/>
  <c r="L25" i="2"/>
  <c r="L33" i="2"/>
  <c r="L41" i="2"/>
  <c r="L49" i="2"/>
  <c r="L57" i="2"/>
  <c r="L20" i="2"/>
  <c r="L52" i="2"/>
  <c r="L9" i="2"/>
  <c r="L6" i="2"/>
  <c r="L14" i="2"/>
  <c r="L22" i="2"/>
  <c r="L30" i="2"/>
  <c r="L38" i="2"/>
  <c r="L46" i="2"/>
  <c r="L54" i="2"/>
  <c r="L12" i="2"/>
  <c r="L11" i="2"/>
  <c r="L19" i="2"/>
  <c r="L27" i="2"/>
  <c r="L35" i="2"/>
  <c r="L43" i="2"/>
  <c r="L51" i="2"/>
  <c r="L5" i="2"/>
  <c r="L13" i="2"/>
  <c r="L21" i="2"/>
  <c r="L29" i="2"/>
  <c r="L37" i="2"/>
  <c r="L45" i="2"/>
  <c r="L53" i="2"/>
  <c r="I5" i="1" l="1"/>
  <c r="L5" i="1" s="1"/>
  <c r="J5" i="1"/>
  <c r="K5" i="1"/>
  <c r="J6" i="1"/>
  <c r="K6" i="1"/>
  <c r="I7" i="1"/>
  <c r="K7" i="1"/>
  <c r="I8" i="1"/>
  <c r="J8" i="1"/>
  <c r="I9" i="1"/>
  <c r="L9" i="1" s="1"/>
  <c r="J9" i="1"/>
  <c r="K9" i="1"/>
  <c r="J10" i="1"/>
  <c r="K10" i="1"/>
  <c r="I11" i="1"/>
  <c r="L11" i="1" s="1"/>
  <c r="K11" i="1"/>
  <c r="I12" i="1"/>
  <c r="J12" i="1"/>
  <c r="I13" i="1"/>
  <c r="L13" i="1" s="1"/>
  <c r="J13" i="1"/>
  <c r="K13" i="1"/>
  <c r="J14" i="1"/>
  <c r="K14" i="1"/>
  <c r="I15" i="1"/>
  <c r="L15" i="1" s="1"/>
  <c r="K15" i="1"/>
  <c r="I16" i="1"/>
  <c r="J16" i="1"/>
  <c r="L16" i="1" s="1"/>
  <c r="I17" i="1"/>
  <c r="L17" i="1" s="1"/>
  <c r="J17" i="1"/>
  <c r="K17" i="1"/>
  <c r="J18" i="1"/>
  <c r="K18" i="1"/>
  <c r="I19" i="1"/>
  <c r="K19" i="1"/>
  <c r="I20" i="1"/>
  <c r="J20" i="1"/>
  <c r="L20" i="1" s="1"/>
  <c r="I21" i="1"/>
  <c r="L21" i="1" s="1"/>
  <c r="J21" i="1"/>
  <c r="K21" i="1"/>
  <c r="J22" i="1"/>
  <c r="K22" i="1"/>
  <c r="I23" i="1"/>
  <c r="K23" i="1"/>
  <c r="I24" i="1"/>
  <c r="J24" i="1"/>
  <c r="I25" i="1"/>
  <c r="L25" i="1" s="1"/>
  <c r="J25" i="1"/>
  <c r="K25" i="1"/>
  <c r="J26" i="1"/>
  <c r="K26" i="1"/>
  <c r="I27" i="1"/>
  <c r="K27" i="1"/>
  <c r="I28" i="1"/>
  <c r="J28" i="1"/>
  <c r="I29" i="1"/>
  <c r="L29" i="1" s="1"/>
  <c r="J29" i="1"/>
  <c r="K29" i="1"/>
  <c r="J30" i="1"/>
  <c r="K30" i="1"/>
  <c r="I31" i="1"/>
  <c r="L31" i="1" s="1"/>
  <c r="K31" i="1"/>
  <c r="I32" i="1"/>
  <c r="J32" i="1"/>
  <c r="I33" i="1"/>
  <c r="L33" i="1" s="1"/>
  <c r="J33" i="1"/>
  <c r="K33" i="1"/>
  <c r="J34" i="1"/>
  <c r="K34" i="1"/>
  <c r="I35" i="1"/>
  <c r="K35" i="1"/>
  <c r="I36" i="1"/>
  <c r="J36" i="1"/>
  <c r="L36" i="1" s="1"/>
  <c r="I37" i="1"/>
  <c r="L37" i="1" s="1"/>
  <c r="J37" i="1"/>
  <c r="K37" i="1"/>
  <c r="J38" i="1"/>
  <c r="K38" i="1"/>
  <c r="I39" i="1"/>
  <c r="K39" i="1"/>
  <c r="I40" i="1"/>
  <c r="J40" i="1"/>
  <c r="I41" i="1"/>
  <c r="L41" i="1" s="1"/>
  <c r="J41" i="1"/>
  <c r="K41" i="1"/>
  <c r="J42" i="1"/>
  <c r="K42" i="1"/>
  <c r="I43" i="1"/>
  <c r="K43" i="1"/>
  <c r="I44" i="1"/>
  <c r="J44" i="1"/>
  <c r="I45" i="1"/>
  <c r="L45" i="1" s="1"/>
  <c r="J45" i="1"/>
  <c r="K45" i="1"/>
  <c r="J46" i="1"/>
  <c r="K46" i="1"/>
  <c r="I47" i="1"/>
  <c r="L47" i="1" s="1"/>
  <c r="K47" i="1"/>
  <c r="I48" i="1"/>
  <c r="J48" i="1"/>
  <c r="I49" i="1"/>
  <c r="L49" i="1" s="1"/>
  <c r="J49" i="1"/>
  <c r="K49" i="1"/>
  <c r="J50" i="1"/>
  <c r="K50" i="1"/>
  <c r="I51" i="1"/>
  <c r="K51" i="1"/>
  <c r="I52" i="1"/>
  <c r="J52" i="1"/>
  <c r="L52" i="1" s="1"/>
  <c r="I53" i="1"/>
  <c r="L53" i="1" s="1"/>
  <c r="J53" i="1"/>
  <c r="K53" i="1"/>
  <c r="J54" i="1"/>
  <c r="K54" i="1"/>
  <c r="I55" i="1"/>
  <c r="K55" i="1"/>
  <c r="I56" i="1"/>
  <c r="J56" i="1"/>
  <c r="I57" i="1"/>
  <c r="L57" i="1" s="1"/>
  <c r="J57" i="1"/>
  <c r="K57" i="1"/>
  <c r="J58" i="1"/>
  <c r="K58" i="1"/>
  <c r="I59" i="1"/>
  <c r="K59" i="1"/>
  <c r="I60" i="1"/>
  <c r="J60" i="1"/>
  <c r="I61" i="1"/>
  <c r="L61" i="1" s="1"/>
  <c r="J61" i="1"/>
  <c r="K61" i="1"/>
  <c r="J62" i="1"/>
  <c r="K62" i="1"/>
  <c r="I63" i="1"/>
  <c r="K63" i="1"/>
  <c r="I64" i="1"/>
  <c r="J64" i="1"/>
  <c r="I65" i="1"/>
  <c r="L65" i="1" s="1"/>
  <c r="J65" i="1"/>
  <c r="K65" i="1"/>
  <c r="J66" i="1"/>
  <c r="K66" i="1"/>
  <c r="I67" i="1"/>
  <c r="K67" i="1"/>
  <c r="I68" i="1"/>
  <c r="J68" i="1"/>
  <c r="I69" i="1"/>
  <c r="L69" i="1" s="1"/>
  <c r="J69" i="1"/>
  <c r="K69" i="1"/>
  <c r="J70" i="1"/>
  <c r="K70" i="1"/>
  <c r="I71" i="1"/>
  <c r="K71" i="1"/>
  <c r="I72" i="1"/>
  <c r="J72" i="1"/>
  <c r="I73" i="1"/>
  <c r="L73" i="1" s="1"/>
  <c r="J73" i="1"/>
  <c r="K73" i="1"/>
  <c r="J74" i="1"/>
  <c r="K74" i="1"/>
  <c r="I75" i="1"/>
  <c r="K75" i="1"/>
  <c r="I76" i="1"/>
  <c r="J76" i="1"/>
  <c r="I77" i="1"/>
  <c r="L77" i="1" s="1"/>
  <c r="J77" i="1"/>
  <c r="K77" i="1"/>
  <c r="J78" i="1"/>
  <c r="K78" i="1"/>
  <c r="I79" i="1"/>
  <c r="K79" i="1"/>
  <c r="I80" i="1"/>
  <c r="J80" i="1"/>
  <c r="K4" i="1"/>
  <c r="I4" i="1"/>
  <c r="F5" i="1"/>
  <c r="G5" i="1"/>
  <c r="H5" i="1"/>
  <c r="F6" i="1"/>
  <c r="I6" i="1" s="1"/>
  <c r="L6" i="1" s="1"/>
  <c r="G6" i="1"/>
  <c r="H6" i="1"/>
  <c r="F7" i="1"/>
  <c r="G7" i="1"/>
  <c r="J7" i="1" s="1"/>
  <c r="H7" i="1"/>
  <c r="F8" i="1"/>
  <c r="G8" i="1"/>
  <c r="H8" i="1"/>
  <c r="K8" i="1" s="1"/>
  <c r="F9" i="1"/>
  <c r="G9" i="1"/>
  <c r="H9" i="1"/>
  <c r="F10" i="1"/>
  <c r="I10" i="1" s="1"/>
  <c r="L10" i="1" s="1"/>
  <c r="G10" i="1"/>
  <c r="H10" i="1"/>
  <c r="F11" i="1"/>
  <c r="G11" i="1"/>
  <c r="J11" i="1" s="1"/>
  <c r="H11" i="1"/>
  <c r="F12" i="1"/>
  <c r="G12" i="1"/>
  <c r="H12" i="1"/>
  <c r="K12" i="1" s="1"/>
  <c r="F13" i="1"/>
  <c r="G13" i="1"/>
  <c r="H13" i="1"/>
  <c r="F14" i="1"/>
  <c r="I14" i="1" s="1"/>
  <c r="L14" i="1" s="1"/>
  <c r="G14" i="1"/>
  <c r="H14" i="1"/>
  <c r="F15" i="1"/>
  <c r="G15" i="1"/>
  <c r="J15" i="1" s="1"/>
  <c r="H15" i="1"/>
  <c r="F16" i="1"/>
  <c r="G16" i="1"/>
  <c r="H16" i="1"/>
  <c r="K16" i="1" s="1"/>
  <c r="F17" i="1"/>
  <c r="G17" i="1"/>
  <c r="H17" i="1"/>
  <c r="F18" i="1"/>
  <c r="I18" i="1" s="1"/>
  <c r="L18" i="1" s="1"/>
  <c r="G18" i="1"/>
  <c r="H18" i="1"/>
  <c r="F19" i="1"/>
  <c r="G19" i="1"/>
  <c r="J19" i="1" s="1"/>
  <c r="H19" i="1"/>
  <c r="F20" i="1"/>
  <c r="G20" i="1"/>
  <c r="H20" i="1"/>
  <c r="K20" i="1" s="1"/>
  <c r="F21" i="1"/>
  <c r="G21" i="1"/>
  <c r="H21" i="1"/>
  <c r="F22" i="1"/>
  <c r="I22" i="1" s="1"/>
  <c r="L22" i="1" s="1"/>
  <c r="G22" i="1"/>
  <c r="H22" i="1"/>
  <c r="F23" i="1"/>
  <c r="G23" i="1"/>
  <c r="J23" i="1" s="1"/>
  <c r="H23" i="1"/>
  <c r="F24" i="1"/>
  <c r="G24" i="1"/>
  <c r="H24" i="1"/>
  <c r="K24" i="1" s="1"/>
  <c r="F25" i="1"/>
  <c r="G25" i="1"/>
  <c r="H25" i="1"/>
  <c r="F26" i="1"/>
  <c r="I26" i="1" s="1"/>
  <c r="L26" i="1" s="1"/>
  <c r="G26" i="1"/>
  <c r="H26" i="1"/>
  <c r="F27" i="1"/>
  <c r="G27" i="1"/>
  <c r="J27" i="1" s="1"/>
  <c r="H27" i="1"/>
  <c r="F28" i="1"/>
  <c r="G28" i="1"/>
  <c r="H28" i="1"/>
  <c r="K28" i="1" s="1"/>
  <c r="F29" i="1"/>
  <c r="G29" i="1"/>
  <c r="H29" i="1"/>
  <c r="F30" i="1"/>
  <c r="I30" i="1" s="1"/>
  <c r="L30" i="1" s="1"/>
  <c r="G30" i="1"/>
  <c r="H30" i="1"/>
  <c r="F31" i="1"/>
  <c r="G31" i="1"/>
  <c r="J31" i="1" s="1"/>
  <c r="H31" i="1"/>
  <c r="F32" i="1"/>
  <c r="G32" i="1"/>
  <c r="H32" i="1"/>
  <c r="K32" i="1" s="1"/>
  <c r="F33" i="1"/>
  <c r="G33" i="1"/>
  <c r="H33" i="1"/>
  <c r="F34" i="1"/>
  <c r="I34" i="1" s="1"/>
  <c r="L34" i="1" s="1"/>
  <c r="G34" i="1"/>
  <c r="H34" i="1"/>
  <c r="F35" i="1"/>
  <c r="G35" i="1"/>
  <c r="J35" i="1" s="1"/>
  <c r="H35" i="1"/>
  <c r="F36" i="1"/>
  <c r="G36" i="1"/>
  <c r="H36" i="1"/>
  <c r="K36" i="1" s="1"/>
  <c r="F37" i="1"/>
  <c r="G37" i="1"/>
  <c r="H37" i="1"/>
  <c r="F38" i="1"/>
  <c r="I38" i="1" s="1"/>
  <c r="L38" i="1" s="1"/>
  <c r="G38" i="1"/>
  <c r="H38" i="1"/>
  <c r="F39" i="1"/>
  <c r="G39" i="1"/>
  <c r="J39" i="1" s="1"/>
  <c r="H39" i="1"/>
  <c r="F40" i="1"/>
  <c r="G40" i="1"/>
  <c r="H40" i="1"/>
  <c r="K40" i="1" s="1"/>
  <c r="F41" i="1"/>
  <c r="G41" i="1"/>
  <c r="H41" i="1"/>
  <c r="F42" i="1"/>
  <c r="I42" i="1" s="1"/>
  <c r="L42" i="1" s="1"/>
  <c r="G42" i="1"/>
  <c r="H42" i="1"/>
  <c r="F43" i="1"/>
  <c r="G43" i="1"/>
  <c r="J43" i="1" s="1"/>
  <c r="H43" i="1"/>
  <c r="F44" i="1"/>
  <c r="G44" i="1"/>
  <c r="H44" i="1"/>
  <c r="K44" i="1" s="1"/>
  <c r="F45" i="1"/>
  <c r="G45" i="1"/>
  <c r="H45" i="1"/>
  <c r="F46" i="1"/>
  <c r="I46" i="1" s="1"/>
  <c r="L46" i="1" s="1"/>
  <c r="G46" i="1"/>
  <c r="H46" i="1"/>
  <c r="F47" i="1"/>
  <c r="G47" i="1"/>
  <c r="J47" i="1" s="1"/>
  <c r="H47" i="1"/>
  <c r="F48" i="1"/>
  <c r="G48" i="1"/>
  <c r="H48" i="1"/>
  <c r="K48" i="1" s="1"/>
  <c r="F49" i="1"/>
  <c r="G49" i="1"/>
  <c r="H49" i="1"/>
  <c r="F50" i="1"/>
  <c r="I50" i="1" s="1"/>
  <c r="L50" i="1" s="1"/>
  <c r="G50" i="1"/>
  <c r="H50" i="1"/>
  <c r="F51" i="1"/>
  <c r="G51" i="1"/>
  <c r="J51" i="1" s="1"/>
  <c r="H51" i="1"/>
  <c r="F52" i="1"/>
  <c r="G52" i="1"/>
  <c r="H52" i="1"/>
  <c r="K52" i="1" s="1"/>
  <c r="F53" i="1"/>
  <c r="G53" i="1"/>
  <c r="H53" i="1"/>
  <c r="F54" i="1"/>
  <c r="I54" i="1" s="1"/>
  <c r="L54" i="1" s="1"/>
  <c r="G54" i="1"/>
  <c r="H54" i="1"/>
  <c r="F55" i="1"/>
  <c r="G55" i="1"/>
  <c r="J55" i="1" s="1"/>
  <c r="H55" i="1"/>
  <c r="F56" i="1"/>
  <c r="G56" i="1"/>
  <c r="H56" i="1"/>
  <c r="K56" i="1" s="1"/>
  <c r="F57" i="1"/>
  <c r="G57" i="1"/>
  <c r="H57" i="1"/>
  <c r="F58" i="1"/>
  <c r="I58" i="1" s="1"/>
  <c r="L58" i="1" s="1"/>
  <c r="G58" i="1"/>
  <c r="H58" i="1"/>
  <c r="F59" i="1"/>
  <c r="G59" i="1"/>
  <c r="J59" i="1" s="1"/>
  <c r="H59" i="1"/>
  <c r="F60" i="1"/>
  <c r="G60" i="1"/>
  <c r="H60" i="1"/>
  <c r="K60" i="1" s="1"/>
  <c r="F61" i="1"/>
  <c r="G61" i="1"/>
  <c r="H61" i="1"/>
  <c r="F62" i="1"/>
  <c r="I62" i="1" s="1"/>
  <c r="L62" i="1" s="1"/>
  <c r="G62" i="1"/>
  <c r="H62" i="1"/>
  <c r="F63" i="1"/>
  <c r="G63" i="1"/>
  <c r="J63" i="1" s="1"/>
  <c r="H63" i="1"/>
  <c r="F64" i="1"/>
  <c r="G64" i="1"/>
  <c r="H64" i="1"/>
  <c r="K64" i="1" s="1"/>
  <c r="F65" i="1"/>
  <c r="G65" i="1"/>
  <c r="H65" i="1"/>
  <c r="F66" i="1"/>
  <c r="I66" i="1" s="1"/>
  <c r="L66" i="1" s="1"/>
  <c r="G66" i="1"/>
  <c r="H66" i="1"/>
  <c r="F67" i="1"/>
  <c r="G67" i="1"/>
  <c r="J67" i="1" s="1"/>
  <c r="H67" i="1"/>
  <c r="F68" i="1"/>
  <c r="G68" i="1"/>
  <c r="H68" i="1"/>
  <c r="K68" i="1" s="1"/>
  <c r="F69" i="1"/>
  <c r="G69" i="1"/>
  <c r="H69" i="1"/>
  <c r="F70" i="1"/>
  <c r="I70" i="1" s="1"/>
  <c r="L70" i="1" s="1"/>
  <c r="G70" i="1"/>
  <c r="H70" i="1"/>
  <c r="F71" i="1"/>
  <c r="G71" i="1"/>
  <c r="J71" i="1" s="1"/>
  <c r="H71" i="1"/>
  <c r="F72" i="1"/>
  <c r="G72" i="1"/>
  <c r="H72" i="1"/>
  <c r="K72" i="1" s="1"/>
  <c r="F73" i="1"/>
  <c r="G73" i="1"/>
  <c r="H73" i="1"/>
  <c r="F74" i="1"/>
  <c r="I74" i="1" s="1"/>
  <c r="L74" i="1" s="1"/>
  <c r="G74" i="1"/>
  <c r="H74" i="1"/>
  <c r="F75" i="1"/>
  <c r="G75" i="1"/>
  <c r="J75" i="1" s="1"/>
  <c r="H75" i="1"/>
  <c r="F76" i="1"/>
  <c r="G76" i="1"/>
  <c r="H76" i="1"/>
  <c r="K76" i="1" s="1"/>
  <c r="F77" i="1"/>
  <c r="G77" i="1"/>
  <c r="H77" i="1"/>
  <c r="F78" i="1"/>
  <c r="I78" i="1" s="1"/>
  <c r="L78" i="1" s="1"/>
  <c r="G78" i="1"/>
  <c r="H78" i="1"/>
  <c r="F79" i="1"/>
  <c r="G79" i="1"/>
  <c r="J79" i="1" s="1"/>
  <c r="H79" i="1"/>
  <c r="F80" i="1"/>
  <c r="G80" i="1"/>
  <c r="H80" i="1"/>
  <c r="K80" i="1" s="1"/>
  <c r="H4" i="1"/>
  <c r="G4" i="1"/>
  <c r="J4" i="1" s="1"/>
  <c r="F4" i="1"/>
  <c r="L79" i="1" l="1"/>
  <c r="L68" i="1"/>
  <c r="L63" i="1"/>
  <c r="L80" i="1"/>
  <c r="L75" i="1"/>
  <c r="L64" i="1"/>
  <c r="L59" i="1"/>
  <c r="L48" i="1"/>
  <c r="L43" i="1"/>
  <c r="L32" i="1"/>
  <c r="L27" i="1"/>
  <c r="L76" i="1"/>
  <c r="L71" i="1"/>
  <c r="L60" i="1"/>
  <c r="L55" i="1"/>
  <c r="L44" i="1"/>
  <c r="L39" i="1"/>
  <c r="L28" i="1"/>
  <c r="L23" i="1"/>
  <c r="L12" i="1"/>
  <c r="L7" i="1"/>
  <c r="L4" i="1"/>
  <c r="L72" i="1"/>
  <c r="L67" i="1"/>
  <c r="L56" i="1"/>
  <c r="L51" i="1"/>
  <c r="L40" i="1"/>
  <c r="L35" i="1"/>
  <c r="L24" i="1"/>
  <c r="L19" i="1"/>
  <c r="L8" i="1"/>
</calcChain>
</file>

<file path=xl/sharedStrings.xml><?xml version="1.0" encoding="utf-8"?>
<sst xmlns="http://schemas.openxmlformats.org/spreadsheetml/2006/main" count="201" uniqueCount="47">
  <si>
    <t>ID</t>
  </si>
  <si>
    <t>FN</t>
  </si>
  <si>
    <t>TP</t>
  </si>
  <si>
    <t>TN</t>
  </si>
  <si>
    <t>FP</t>
  </si>
  <si>
    <t>True Classification: TTP&gt;=18m is 0, &lt;18m is 1</t>
  </si>
  <si>
    <t>CA19-9:sTRA pre</t>
  </si>
  <si>
    <t>MUC5AC:sTRA pre</t>
  </si>
  <si>
    <t>MUC16:sTRA pre</t>
  </si>
  <si>
    <t>High/Low: higher than threshold=1</t>
  </si>
  <si>
    <t>3 marker panel</t>
  </si>
  <si>
    <t>Panel call</t>
  </si>
  <si>
    <t>Panel result</t>
  </si>
  <si>
    <t>Threshold of each marker</t>
  </si>
  <si>
    <t>MCW set1</t>
  </si>
  <si>
    <t>MCW set2</t>
  </si>
  <si>
    <t>UPMC Set1</t>
  </si>
  <si>
    <t>UPMC Set2</t>
  </si>
  <si>
    <t>Total cases, N</t>
  </si>
  <si>
    <t>Average age, y (SD)</t>
  </si>
  <si>
    <t>65.1, (9.3)</t>
  </si>
  <si>
    <t>65.5, (8.8)</t>
  </si>
  <si>
    <t>68.4, (9.9)</t>
  </si>
  <si>
    <t>68.7, (8.6)</t>
  </si>
  <si>
    <t>Percent male</t>
  </si>
  <si>
    <t>*Early progression, N</t>
  </si>
  <si>
    <t>64.8, (7.8)</t>
  </si>
  <si>
    <t>66.4, (9.8)</t>
  </si>
  <si>
    <t>70.7, (11.6)</t>
  </si>
  <si>
    <t>69.4, (9.1)</t>
  </si>
  <si>
    <t>*Late/No progression, N</t>
  </si>
  <si>
    <t>64.0, (9.8)</t>
  </si>
  <si>
    <t>64.2, (7.9)</t>
  </si>
  <si>
    <t>66.6, (8.1)</t>
  </si>
  <si>
    <t>67.7, (8.1)</t>
  </si>
  <si>
    <t>2. There is no significant difference in age between early vs late group in any set.</t>
  </si>
  <si>
    <t>Demographic information for all sets of plasma samples used in analysis, including the Medical College of Wisconsin sets and the University of Pittsburgh Medical Center Sets.</t>
  </si>
  <si>
    <t>Marker and threshold summary for the Medical College of Wisconsin plasma samples, Set 1. Call groupings are also summarized.</t>
  </si>
  <si>
    <t>Marker and threshold summary for the Medical College of Wisconsin plasma samples, Set 2. Call groupings are also summarized.</t>
  </si>
  <si>
    <t>1. The MCW set1 and set2 use 18 month TTP as cutoff for early vs late while UPMC uses 18 month overall survival as cutoff.</t>
  </si>
  <si>
    <t>Supplemental table 3A.</t>
  </si>
  <si>
    <t>Supplemental table 3B</t>
  </si>
  <si>
    <t>Supplemental table 3C</t>
  </si>
  <si>
    <t>Supplemental table 3. Plasma Biomarker Data</t>
  </si>
  <si>
    <t>Supplemental table 3B. Medical College of Wisconsin Set 1</t>
  </si>
  <si>
    <t>Supplemental table 3C. Medical College of Wisconsin Set 2</t>
  </si>
  <si>
    <t>Supplemental table 3A. Demographic Information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</si>
</sst>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5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40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0" fontId="3" fillId="0" borderId="0" xfId="0" applyFont="1" applyAlignment="1">
      <alignment horizontal="left" vertical="center" inden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0" fontId="4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 indent="2"/>
    </xf>
    <xf numFmtId="0" fontId="4" fillId="0" borderId="10" xfId="0" applyFont="1" applyBorder="1" applyAlignment="1">
      <alignment horizontal="left" indent="2"/>
    </xf>
    <xf numFmtId="0" fontId="4" fillId="0" borderId="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0" fontId="4" fillId="0" borderId="7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 wrapText="1"/>
    </xf>
    <xf numFmtId="2" fontId="4" fillId="0" borderId="7" xfId="0" applyNumberFormat="1" applyFont="1" applyBorder="1" applyAlignment="1">
      <alignment horizontal="left" vertical="center" wrapText="1"/>
    </xf>
    <xf numFmtId="2" fontId="3" fillId="0" borderId="7" xfId="0" applyNumberFormat="1" applyFont="1" applyBorder="1" applyAlignment="1">
      <alignment horizontal="center"/>
    </xf>
    <xf numFmtId="2" fontId="4" fillId="0" borderId="7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/>
    </xf>
    <xf numFmtId="0" fontId="5" fillId="0" borderId="0" xfId="0" applyFont="1"/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/>
    </xf>
  </cellXfs>
  <cellStyles count="2">
    <cellStyle name="Normal" xfId="0" builtinId="0"/>
    <cellStyle name="Normal 5" xfId="1" xr:uid="{CE8854D5-2AF6-4EDC-AC15-9222197D0ED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F316FA-9C39-3746-B9C6-BB1640E55A4C}">
  <dimension ref="A1:B13"/>
  <sheetViews>
    <sheetView tabSelected="1" workbookViewId="0">
      <selection activeCell="A3" sqref="A3"/>
    </sheetView>
  </sheetViews>
  <sheetFormatPr baseColWidth="10" defaultColWidth="11.5" defaultRowHeight="16" x14ac:dyDescent="0.2"/>
  <cols>
    <col min="1" max="1" width="11.5" style="2"/>
    <col min="2" max="16384" width="11.5" style="1"/>
  </cols>
  <sheetData>
    <row r="1" spans="1:2" x14ac:dyDescent="0.2">
      <c r="A1" s="2" t="s">
        <v>43</v>
      </c>
    </row>
    <row r="3" spans="1:2" x14ac:dyDescent="0.2">
      <c r="A3" s="2" t="s">
        <v>46</v>
      </c>
    </row>
    <row r="4" spans="1:2" x14ac:dyDescent="0.2">
      <c r="B4" s="1" t="s">
        <v>36</v>
      </c>
    </row>
    <row r="6" spans="1:2" x14ac:dyDescent="0.2">
      <c r="A6" s="2" t="s">
        <v>44</v>
      </c>
    </row>
    <row r="7" spans="1:2" x14ac:dyDescent="0.2">
      <c r="B7" s="1" t="s">
        <v>37</v>
      </c>
    </row>
    <row r="9" spans="1:2" x14ac:dyDescent="0.2">
      <c r="A9" s="2" t="s">
        <v>45</v>
      </c>
    </row>
    <row r="10" spans="1:2" x14ac:dyDescent="0.2">
      <c r="B10" s="1" t="s">
        <v>38</v>
      </c>
    </row>
    <row r="13" spans="1:2" ht="20" x14ac:dyDescent="0.25">
      <c r="A13" s="28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A5EB9D-04FB-B440-9B3E-DAADAFFA5103}">
  <dimension ref="A1:E15"/>
  <sheetViews>
    <sheetView workbookViewId="0">
      <selection sqref="A1:E1"/>
    </sheetView>
  </sheetViews>
  <sheetFormatPr baseColWidth="10" defaultColWidth="11.5" defaultRowHeight="16" x14ac:dyDescent="0.2"/>
  <cols>
    <col min="1" max="1" width="27.83203125" style="1" bestFit="1" customWidth="1"/>
    <col min="2" max="3" width="12.1640625" style="1" bestFit="1" customWidth="1"/>
    <col min="4" max="5" width="13.6640625" style="1" bestFit="1" customWidth="1"/>
    <col min="6" max="16384" width="11.5" style="1"/>
  </cols>
  <sheetData>
    <row r="1" spans="1:5" ht="17" thickBot="1" x14ac:dyDescent="0.25">
      <c r="A1" s="29" t="s">
        <v>40</v>
      </c>
      <c r="B1" s="30"/>
      <c r="C1" s="30"/>
      <c r="D1" s="30"/>
      <c r="E1" s="31"/>
    </row>
    <row r="2" spans="1:5" x14ac:dyDescent="0.2">
      <c r="A2" s="3"/>
      <c r="B2" s="19" t="s">
        <v>14</v>
      </c>
      <c r="C2" s="19" t="s">
        <v>15</v>
      </c>
      <c r="D2" s="19" t="s">
        <v>16</v>
      </c>
      <c r="E2" s="18" t="s">
        <v>17</v>
      </c>
    </row>
    <row r="3" spans="1:5" x14ac:dyDescent="0.2">
      <c r="A3" s="15" t="s">
        <v>18</v>
      </c>
      <c r="B3" s="12">
        <v>90</v>
      </c>
      <c r="C3" s="12">
        <v>61</v>
      </c>
      <c r="D3" s="12">
        <v>55</v>
      </c>
      <c r="E3" s="5">
        <v>30</v>
      </c>
    </row>
    <row r="4" spans="1:5" x14ac:dyDescent="0.2">
      <c r="A4" s="16" t="s">
        <v>19</v>
      </c>
      <c r="B4" s="13" t="s">
        <v>20</v>
      </c>
      <c r="C4" s="13" t="s">
        <v>21</v>
      </c>
      <c r="D4" s="13" t="s">
        <v>22</v>
      </c>
      <c r="E4" s="6" t="s">
        <v>23</v>
      </c>
    </row>
    <row r="5" spans="1:5" x14ac:dyDescent="0.2">
      <c r="A5" s="17" t="s">
        <v>24</v>
      </c>
      <c r="B5" s="14">
        <v>0.56699999999999995</v>
      </c>
      <c r="C5" s="14">
        <v>0.49199999999999999</v>
      </c>
      <c r="D5" s="14">
        <v>0.47299999999999998</v>
      </c>
      <c r="E5" s="7">
        <v>0.5</v>
      </c>
    </row>
    <row r="6" spans="1:5" x14ac:dyDescent="0.2">
      <c r="A6" s="15" t="s">
        <v>25</v>
      </c>
      <c r="B6" s="12">
        <v>35</v>
      </c>
      <c r="C6" s="12">
        <v>27</v>
      </c>
      <c r="D6" s="12">
        <v>24</v>
      </c>
      <c r="E6" s="5">
        <v>18</v>
      </c>
    </row>
    <row r="7" spans="1:5" x14ac:dyDescent="0.2">
      <c r="A7" s="16" t="s">
        <v>19</v>
      </c>
      <c r="B7" s="13" t="s">
        <v>26</v>
      </c>
      <c r="C7" s="13" t="s">
        <v>27</v>
      </c>
      <c r="D7" s="13" t="s">
        <v>28</v>
      </c>
      <c r="E7" s="6" t="s">
        <v>29</v>
      </c>
    </row>
    <row r="8" spans="1:5" x14ac:dyDescent="0.2">
      <c r="A8" s="17" t="s">
        <v>24</v>
      </c>
      <c r="B8" s="14">
        <v>0.6</v>
      </c>
      <c r="C8" s="14">
        <v>0.40699999999999997</v>
      </c>
      <c r="D8" s="14">
        <v>0.45800000000000002</v>
      </c>
      <c r="E8" s="7">
        <v>0.61099999999999999</v>
      </c>
    </row>
    <row r="9" spans="1:5" x14ac:dyDescent="0.2">
      <c r="A9" s="15" t="s">
        <v>30</v>
      </c>
      <c r="B9" s="12">
        <v>42</v>
      </c>
      <c r="C9" s="12">
        <v>28</v>
      </c>
      <c r="D9" s="12">
        <v>31</v>
      </c>
      <c r="E9" s="5">
        <v>12</v>
      </c>
    </row>
    <row r="10" spans="1:5" x14ac:dyDescent="0.2">
      <c r="A10" s="16" t="s">
        <v>19</v>
      </c>
      <c r="B10" s="13" t="s">
        <v>31</v>
      </c>
      <c r="C10" s="13" t="s">
        <v>32</v>
      </c>
      <c r="D10" s="13" t="s">
        <v>33</v>
      </c>
      <c r="E10" s="6" t="s">
        <v>34</v>
      </c>
    </row>
    <row r="11" spans="1:5" x14ac:dyDescent="0.2">
      <c r="A11" s="17" t="s">
        <v>24</v>
      </c>
      <c r="B11" s="14">
        <v>0.54800000000000004</v>
      </c>
      <c r="C11" s="14">
        <v>0.53600000000000003</v>
      </c>
      <c r="D11" s="14">
        <v>0.48399999999999999</v>
      </c>
      <c r="E11" s="7">
        <v>0.33300000000000002</v>
      </c>
    </row>
    <row r="12" spans="1:5" x14ac:dyDescent="0.2">
      <c r="A12" s="3"/>
      <c r="B12" s="3"/>
      <c r="C12" s="3"/>
      <c r="D12" s="3"/>
      <c r="E12" s="3"/>
    </row>
    <row r="13" spans="1:5" x14ac:dyDescent="0.2">
      <c r="A13" s="3"/>
      <c r="B13" s="3"/>
      <c r="C13" s="3"/>
      <c r="D13" s="3"/>
      <c r="E13" s="3"/>
    </row>
    <row r="14" spans="1:5" x14ac:dyDescent="0.2">
      <c r="A14" s="8" t="s">
        <v>39</v>
      </c>
      <c r="B14" s="3"/>
      <c r="C14" s="3"/>
      <c r="D14" s="3"/>
      <c r="E14" s="3"/>
    </row>
    <row r="15" spans="1:5" x14ac:dyDescent="0.2">
      <c r="A15" s="8" t="s">
        <v>35</v>
      </c>
      <c r="B15" s="3"/>
      <c r="C15" s="3"/>
      <c r="D15" s="3"/>
      <c r="E15" s="3"/>
    </row>
  </sheetData>
  <mergeCells count="1">
    <mergeCell ref="A1:E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08291C-47AC-4375-A5BF-546200D710A6}">
  <dimension ref="A1:M80"/>
  <sheetViews>
    <sheetView workbookViewId="0">
      <pane ySplit="3" topLeftCell="A4" activePane="bottomLeft" state="frozen"/>
      <selection pane="bottomLeft" sqref="A1:M1"/>
    </sheetView>
  </sheetViews>
  <sheetFormatPr baseColWidth="10" defaultColWidth="8.83203125" defaultRowHeight="16" x14ac:dyDescent="0.2"/>
  <cols>
    <col min="1" max="1" width="9.1640625" style="3"/>
    <col min="2" max="2" width="27.33203125" style="3" bestFit="1" customWidth="1"/>
    <col min="3" max="3" width="12.83203125" style="20" customWidth="1"/>
    <col min="4" max="4" width="13.5" style="20" customWidth="1"/>
    <col min="5" max="6" width="12" style="20" customWidth="1"/>
    <col min="7" max="7" width="13.6640625" style="20" customWidth="1"/>
    <col min="8" max="8" width="12" style="20" customWidth="1"/>
    <col min="9" max="9" width="11.83203125" style="4" customWidth="1"/>
    <col min="10" max="10" width="14.1640625" style="4" customWidth="1"/>
    <col min="11" max="11" width="13.83203125" style="4" customWidth="1"/>
    <col min="12" max="12" width="7.6640625" style="4" customWidth="1"/>
    <col min="13" max="13" width="9.1640625" style="4"/>
    <col min="14" max="16384" width="8.83203125" style="1"/>
  </cols>
  <sheetData>
    <row r="1" spans="1:13" ht="17" thickBot="1" x14ac:dyDescent="0.25">
      <c r="A1" s="29" t="s">
        <v>41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1"/>
    </row>
    <row r="2" spans="1:13" x14ac:dyDescent="0.2">
      <c r="A2" s="9"/>
      <c r="B2" s="9"/>
      <c r="C2" s="33" t="s">
        <v>10</v>
      </c>
      <c r="D2" s="33"/>
      <c r="E2" s="33"/>
      <c r="F2" s="33" t="s">
        <v>13</v>
      </c>
      <c r="G2" s="33"/>
      <c r="H2" s="33"/>
      <c r="I2" s="32" t="s">
        <v>9</v>
      </c>
      <c r="J2" s="32"/>
      <c r="K2" s="32"/>
      <c r="L2" s="10"/>
      <c r="M2" s="10"/>
    </row>
    <row r="3" spans="1:13" ht="51" x14ac:dyDescent="0.2">
      <c r="A3" s="21" t="s">
        <v>0</v>
      </c>
      <c r="B3" s="22" t="s">
        <v>5</v>
      </c>
      <c r="C3" s="23" t="s">
        <v>6</v>
      </c>
      <c r="D3" s="23" t="s">
        <v>7</v>
      </c>
      <c r="E3" s="23" t="s">
        <v>8</v>
      </c>
      <c r="F3" s="23" t="s">
        <v>6</v>
      </c>
      <c r="G3" s="23" t="s">
        <v>7</v>
      </c>
      <c r="H3" s="23" t="s">
        <v>8</v>
      </c>
      <c r="I3" s="22" t="s">
        <v>6</v>
      </c>
      <c r="J3" s="22" t="s">
        <v>7</v>
      </c>
      <c r="K3" s="22" t="s">
        <v>8</v>
      </c>
      <c r="L3" s="22" t="s">
        <v>11</v>
      </c>
      <c r="M3" s="22" t="s">
        <v>12</v>
      </c>
    </row>
    <row r="4" spans="1:13" x14ac:dyDescent="0.2">
      <c r="A4" s="27">
        <v>6620</v>
      </c>
      <c r="B4" s="11">
        <v>1</v>
      </c>
      <c r="C4" s="24">
        <v>16226.653999119913</v>
      </c>
      <c r="D4" s="24">
        <v>251.0964019770569</v>
      </c>
      <c r="E4" s="24">
        <v>101.13409938594472</v>
      </c>
      <c r="F4" s="24">
        <f>10^4.328</f>
        <v>21281.390459827155</v>
      </c>
      <c r="G4" s="24">
        <f>10^2.792</f>
        <v>619.44107507678177</v>
      </c>
      <c r="H4" s="24">
        <f>10^2.27</f>
        <v>186.20871366628685</v>
      </c>
      <c r="I4" s="11">
        <f>IF(C4&gt;=F4,1,0)</f>
        <v>0</v>
      </c>
      <c r="J4" s="11">
        <f t="shared" ref="J4:K4" si="0">IF(D4&gt;=G4,1,0)</f>
        <v>0</v>
      </c>
      <c r="K4" s="11">
        <f t="shared" si="0"/>
        <v>0</v>
      </c>
      <c r="L4" s="11">
        <f>IF((I4+J4+K4)&gt;=2,1,0)</f>
        <v>0</v>
      </c>
      <c r="M4" s="11" t="s">
        <v>1</v>
      </c>
    </row>
    <row r="5" spans="1:13" x14ac:dyDescent="0.2">
      <c r="A5" s="27">
        <v>6646</v>
      </c>
      <c r="B5" s="11">
        <v>1</v>
      </c>
      <c r="C5" s="24">
        <v>6393.6021185256095</v>
      </c>
      <c r="D5" s="24">
        <v>169.7460058325901</v>
      </c>
      <c r="E5" s="24">
        <v>2024.904530510162</v>
      </c>
      <c r="F5" s="24">
        <f t="shared" ref="F5:F68" si="1">10^4.328</f>
        <v>21281.390459827155</v>
      </c>
      <c r="G5" s="24">
        <f t="shared" ref="G5:G68" si="2">10^2.792</f>
        <v>619.44107507678177</v>
      </c>
      <c r="H5" s="24">
        <f t="shared" ref="H5:H68" si="3">10^2.27</f>
        <v>186.20871366628685</v>
      </c>
      <c r="I5" s="11">
        <f t="shared" ref="I5:I68" si="4">IF(C5&gt;=F5,1,0)</f>
        <v>0</v>
      </c>
      <c r="J5" s="11">
        <f t="shared" ref="J5:J68" si="5">IF(D5&gt;=G5,1,0)</f>
        <v>0</v>
      </c>
      <c r="K5" s="11">
        <f t="shared" ref="K5:K68" si="6">IF(E5&gt;=H5,1,0)</f>
        <v>1</v>
      </c>
      <c r="L5" s="11">
        <f t="shared" ref="L5:L68" si="7">IF((I5+J5+K5)&gt;=2,1,0)</f>
        <v>0</v>
      </c>
      <c r="M5" s="11" t="s">
        <v>1</v>
      </c>
    </row>
    <row r="6" spans="1:13" x14ac:dyDescent="0.2">
      <c r="A6" s="27">
        <v>6668</v>
      </c>
      <c r="B6" s="11">
        <v>1</v>
      </c>
      <c r="C6" s="24">
        <v>6926.2928832925809</v>
      </c>
      <c r="D6" s="24">
        <v>152.43957204755318</v>
      </c>
      <c r="E6" s="24">
        <v>99.404524984222604</v>
      </c>
      <c r="F6" s="24">
        <f t="shared" si="1"/>
        <v>21281.390459827155</v>
      </c>
      <c r="G6" s="24">
        <f t="shared" si="2"/>
        <v>619.44107507678177</v>
      </c>
      <c r="H6" s="24">
        <f t="shared" si="3"/>
        <v>186.20871366628685</v>
      </c>
      <c r="I6" s="11">
        <f t="shared" si="4"/>
        <v>0</v>
      </c>
      <c r="J6" s="11">
        <f t="shared" si="5"/>
        <v>0</v>
      </c>
      <c r="K6" s="11">
        <f t="shared" si="6"/>
        <v>0</v>
      </c>
      <c r="L6" s="11">
        <f t="shared" si="7"/>
        <v>0</v>
      </c>
      <c r="M6" s="11" t="s">
        <v>1</v>
      </c>
    </row>
    <row r="7" spans="1:13" x14ac:dyDescent="0.2">
      <c r="A7" s="27">
        <v>6688</v>
      </c>
      <c r="B7" s="11">
        <v>1</v>
      </c>
      <c r="C7" s="24">
        <v>434.62139269549095</v>
      </c>
      <c r="D7" s="24">
        <v>191.44351140154811</v>
      </c>
      <c r="E7" s="24">
        <v>1230.0412507723199</v>
      </c>
      <c r="F7" s="24">
        <f t="shared" si="1"/>
        <v>21281.390459827155</v>
      </c>
      <c r="G7" s="24">
        <f t="shared" si="2"/>
        <v>619.44107507678177</v>
      </c>
      <c r="H7" s="24">
        <f t="shared" si="3"/>
        <v>186.20871366628685</v>
      </c>
      <c r="I7" s="11">
        <f t="shared" si="4"/>
        <v>0</v>
      </c>
      <c r="J7" s="11">
        <f t="shared" si="5"/>
        <v>0</v>
      </c>
      <c r="K7" s="11">
        <f t="shared" si="6"/>
        <v>1</v>
      </c>
      <c r="L7" s="11">
        <f t="shared" si="7"/>
        <v>0</v>
      </c>
      <c r="M7" s="11" t="s">
        <v>1</v>
      </c>
    </row>
    <row r="8" spans="1:13" x14ac:dyDescent="0.2">
      <c r="A8" s="27">
        <v>6692</v>
      </c>
      <c r="B8" s="11">
        <v>1</v>
      </c>
      <c r="C8" s="24">
        <v>56065.240319124387</v>
      </c>
      <c r="D8" s="24">
        <v>320.57634808761281</v>
      </c>
      <c r="E8" s="24">
        <v>670.8601133991333</v>
      </c>
      <c r="F8" s="24">
        <f t="shared" si="1"/>
        <v>21281.390459827155</v>
      </c>
      <c r="G8" s="24">
        <f t="shared" si="2"/>
        <v>619.44107507678177</v>
      </c>
      <c r="H8" s="24">
        <f t="shared" si="3"/>
        <v>186.20871366628685</v>
      </c>
      <c r="I8" s="11">
        <f t="shared" si="4"/>
        <v>1</v>
      </c>
      <c r="J8" s="11">
        <f t="shared" si="5"/>
        <v>0</v>
      </c>
      <c r="K8" s="11">
        <f t="shared" si="6"/>
        <v>1</v>
      </c>
      <c r="L8" s="11">
        <f t="shared" si="7"/>
        <v>1</v>
      </c>
      <c r="M8" s="11" t="s">
        <v>2</v>
      </c>
    </row>
    <row r="9" spans="1:13" x14ac:dyDescent="0.2">
      <c r="A9" s="27">
        <v>6698</v>
      </c>
      <c r="B9" s="11">
        <v>1</v>
      </c>
      <c r="C9" s="24">
        <v>1778.0342095888086</v>
      </c>
      <c r="D9" s="24">
        <v>258.14379407132469</v>
      </c>
      <c r="E9" s="24">
        <v>5080.9124464484021</v>
      </c>
      <c r="F9" s="24">
        <f t="shared" si="1"/>
        <v>21281.390459827155</v>
      </c>
      <c r="G9" s="24">
        <f t="shared" si="2"/>
        <v>619.44107507678177</v>
      </c>
      <c r="H9" s="24">
        <f t="shared" si="3"/>
        <v>186.20871366628685</v>
      </c>
      <c r="I9" s="11">
        <f t="shared" si="4"/>
        <v>0</v>
      </c>
      <c r="J9" s="11">
        <f t="shared" si="5"/>
        <v>0</v>
      </c>
      <c r="K9" s="11">
        <f t="shared" si="6"/>
        <v>1</v>
      </c>
      <c r="L9" s="11">
        <f t="shared" si="7"/>
        <v>0</v>
      </c>
      <c r="M9" s="11" t="s">
        <v>1</v>
      </c>
    </row>
    <row r="10" spans="1:13" x14ac:dyDescent="0.2">
      <c r="A10" s="27">
        <v>6700</v>
      </c>
      <c r="B10" s="11">
        <v>1</v>
      </c>
      <c r="C10" s="24">
        <v>118124.20572050558</v>
      </c>
      <c r="D10" s="24">
        <v>359.4941834442219</v>
      </c>
      <c r="E10" s="24">
        <v>13055.397340567808</v>
      </c>
      <c r="F10" s="24">
        <f t="shared" si="1"/>
        <v>21281.390459827155</v>
      </c>
      <c r="G10" s="24">
        <f t="shared" si="2"/>
        <v>619.44107507678177</v>
      </c>
      <c r="H10" s="24">
        <f t="shared" si="3"/>
        <v>186.20871366628685</v>
      </c>
      <c r="I10" s="11">
        <f t="shared" si="4"/>
        <v>1</v>
      </c>
      <c r="J10" s="11">
        <f t="shared" si="5"/>
        <v>0</v>
      </c>
      <c r="K10" s="11">
        <f t="shared" si="6"/>
        <v>1</v>
      </c>
      <c r="L10" s="11">
        <f t="shared" si="7"/>
        <v>1</v>
      </c>
      <c r="M10" s="11" t="s">
        <v>2</v>
      </c>
    </row>
    <row r="11" spans="1:13" x14ac:dyDescent="0.2">
      <c r="A11" s="27">
        <v>6710</v>
      </c>
      <c r="B11" s="11">
        <v>1</v>
      </c>
      <c r="C11" s="24">
        <v>907.52671903816224</v>
      </c>
      <c r="D11" s="24">
        <v>180.36009999458116</v>
      </c>
      <c r="E11" s="24">
        <v>66.064108496408011</v>
      </c>
      <c r="F11" s="24">
        <f t="shared" si="1"/>
        <v>21281.390459827155</v>
      </c>
      <c r="G11" s="24">
        <f t="shared" si="2"/>
        <v>619.44107507678177</v>
      </c>
      <c r="H11" s="24">
        <f t="shared" si="3"/>
        <v>186.20871366628685</v>
      </c>
      <c r="I11" s="11">
        <f t="shared" si="4"/>
        <v>0</v>
      </c>
      <c r="J11" s="11">
        <f t="shared" si="5"/>
        <v>0</v>
      </c>
      <c r="K11" s="11">
        <f t="shared" si="6"/>
        <v>0</v>
      </c>
      <c r="L11" s="11">
        <f t="shared" si="7"/>
        <v>0</v>
      </c>
      <c r="M11" s="11" t="s">
        <v>1</v>
      </c>
    </row>
    <row r="12" spans="1:13" x14ac:dyDescent="0.2">
      <c r="A12" s="27">
        <v>6712</v>
      </c>
      <c r="B12" s="11">
        <v>1</v>
      </c>
      <c r="C12" s="24">
        <v>3404.8750309044317</v>
      </c>
      <c r="D12" s="24">
        <v>233.6290384359063</v>
      </c>
      <c r="E12" s="24">
        <v>142.34362775900303</v>
      </c>
      <c r="F12" s="24">
        <f t="shared" si="1"/>
        <v>21281.390459827155</v>
      </c>
      <c r="G12" s="24">
        <f t="shared" si="2"/>
        <v>619.44107507678177</v>
      </c>
      <c r="H12" s="24">
        <f t="shared" si="3"/>
        <v>186.20871366628685</v>
      </c>
      <c r="I12" s="11">
        <f t="shared" si="4"/>
        <v>0</v>
      </c>
      <c r="J12" s="11">
        <f t="shared" si="5"/>
        <v>0</v>
      </c>
      <c r="K12" s="11">
        <f t="shared" si="6"/>
        <v>0</v>
      </c>
      <c r="L12" s="11">
        <f t="shared" si="7"/>
        <v>0</v>
      </c>
      <c r="M12" s="11" t="s">
        <v>1</v>
      </c>
    </row>
    <row r="13" spans="1:13" x14ac:dyDescent="0.2">
      <c r="A13" s="27">
        <v>6726</v>
      </c>
      <c r="B13" s="11">
        <v>1</v>
      </c>
      <c r="C13" s="24">
        <v>8109.1396844205474</v>
      </c>
      <c r="D13" s="24">
        <v>13816.454991224624</v>
      </c>
      <c r="E13" s="24">
        <v>2847.6637066937892</v>
      </c>
      <c r="F13" s="24">
        <f t="shared" si="1"/>
        <v>21281.390459827155</v>
      </c>
      <c r="G13" s="24">
        <f t="shared" si="2"/>
        <v>619.44107507678177</v>
      </c>
      <c r="H13" s="24">
        <f t="shared" si="3"/>
        <v>186.20871366628685</v>
      </c>
      <c r="I13" s="11">
        <f t="shared" si="4"/>
        <v>0</v>
      </c>
      <c r="J13" s="11">
        <f t="shared" si="5"/>
        <v>1</v>
      </c>
      <c r="K13" s="11">
        <f t="shared" si="6"/>
        <v>1</v>
      </c>
      <c r="L13" s="11">
        <f t="shared" si="7"/>
        <v>1</v>
      </c>
      <c r="M13" s="11" t="s">
        <v>2</v>
      </c>
    </row>
    <row r="14" spans="1:13" x14ac:dyDescent="0.2">
      <c r="A14" s="27">
        <v>6732</v>
      </c>
      <c r="B14" s="11">
        <v>1</v>
      </c>
      <c r="C14" s="24">
        <v>1154.4203695289207</v>
      </c>
      <c r="D14" s="24">
        <v>267.3537368735291</v>
      </c>
      <c r="E14" s="24">
        <v>616.91528002864823</v>
      </c>
      <c r="F14" s="24">
        <f t="shared" si="1"/>
        <v>21281.390459827155</v>
      </c>
      <c r="G14" s="24">
        <f t="shared" si="2"/>
        <v>619.44107507678177</v>
      </c>
      <c r="H14" s="24">
        <f t="shared" si="3"/>
        <v>186.20871366628685</v>
      </c>
      <c r="I14" s="11">
        <f t="shared" si="4"/>
        <v>0</v>
      </c>
      <c r="J14" s="11">
        <f t="shared" si="5"/>
        <v>0</v>
      </c>
      <c r="K14" s="11">
        <f t="shared" si="6"/>
        <v>1</v>
      </c>
      <c r="L14" s="11">
        <f t="shared" si="7"/>
        <v>0</v>
      </c>
      <c r="M14" s="11" t="s">
        <v>1</v>
      </c>
    </row>
    <row r="15" spans="1:13" x14ac:dyDescent="0.2">
      <c r="A15" s="27">
        <v>6744</v>
      </c>
      <c r="B15" s="11">
        <v>1</v>
      </c>
      <c r="C15" s="24">
        <v>4608.1309716141059</v>
      </c>
      <c r="D15" s="24">
        <v>322.50050538184615</v>
      </c>
      <c r="E15" s="24">
        <v>62.468781293261856</v>
      </c>
      <c r="F15" s="24">
        <f t="shared" si="1"/>
        <v>21281.390459827155</v>
      </c>
      <c r="G15" s="24">
        <f t="shared" si="2"/>
        <v>619.44107507678177</v>
      </c>
      <c r="H15" s="24">
        <f t="shared" si="3"/>
        <v>186.20871366628685</v>
      </c>
      <c r="I15" s="11">
        <f t="shared" si="4"/>
        <v>0</v>
      </c>
      <c r="J15" s="11">
        <f t="shared" si="5"/>
        <v>0</v>
      </c>
      <c r="K15" s="11">
        <f t="shared" si="6"/>
        <v>0</v>
      </c>
      <c r="L15" s="11">
        <f t="shared" si="7"/>
        <v>0</v>
      </c>
      <c r="M15" s="11" t="s">
        <v>1</v>
      </c>
    </row>
    <row r="16" spans="1:13" x14ac:dyDescent="0.2">
      <c r="A16" s="27">
        <v>6750</v>
      </c>
      <c r="B16" s="11">
        <v>1</v>
      </c>
      <c r="C16" s="24">
        <v>45297.649534426229</v>
      </c>
      <c r="D16" s="24">
        <v>210.23457925763086</v>
      </c>
      <c r="E16" s="24">
        <v>350.84702467798616</v>
      </c>
      <c r="F16" s="24">
        <f t="shared" si="1"/>
        <v>21281.390459827155</v>
      </c>
      <c r="G16" s="24">
        <f t="shared" si="2"/>
        <v>619.44107507678177</v>
      </c>
      <c r="H16" s="24">
        <f t="shared" si="3"/>
        <v>186.20871366628685</v>
      </c>
      <c r="I16" s="11">
        <f t="shared" si="4"/>
        <v>1</v>
      </c>
      <c r="J16" s="11">
        <f t="shared" si="5"/>
        <v>0</v>
      </c>
      <c r="K16" s="11">
        <f t="shared" si="6"/>
        <v>1</v>
      </c>
      <c r="L16" s="11">
        <f t="shared" si="7"/>
        <v>1</v>
      </c>
      <c r="M16" s="11" t="s">
        <v>2</v>
      </c>
    </row>
    <row r="17" spans="1:13" x14ac:dyDescent="0.2">
      <c r="A17" s="27">
        <v>6774</v>
      </c>
      <c r="B17" s="11">
        <v>1</v>
      </c>
      <c r="C17" s="24">
        <v>559.50610256643108</v>
      </c>
      <c r="D17" s="24">
        <v>221.92473282660902</v>
      </c>
      <c r="E17" s="24">
        <v>110.02071902394731</v>
      </c>
      <c r="F17" s="24">
        <f t="shared" si="1"/>
        <v>21281.390459827155</v>
      </c>
      <c r="G17" s="24">
        <f t="shared" si="2"/>
        <v>619.44107507678177</v>
      </c>
      <c r="H17" s="24">
        <f t="shared" si="3"/>
        <v>186.20871366628685</v>
      </c>
      <c r="I17" s="11">
        <f t="shared" si="4"/>
        <v>0</v>
      </c>
      <c r="J17" s="11">
        <f t="shared" si="5"/>
        <v>0</v>
      </c>
      <c r="K17" s="11">
        <f t="shared" si="6"/>
        <v>0</v>
      </c>
      <c r="L17" s="11">
        <f t="shared" si="7"/>
        <v>0</v>
      </c>
      <c r="M17" s="11" t="s">
        <v>1</v>
      </c>
    </row>
    <row r="18" spans="1:13" x14ac:dyDescent="0.2">
      <c r="A18" s="27">
        <v>6644</v>
      </c>
      <c r="B18" s="11">
        <v>1</v>
      </c>
      <c r="C18" s="24">
        <v>79328.471895633847</v>
      </c>
      <c r="D18" s="24">
        <v>235.99491028304504</v>
      </c>
      <c r="E18" s="24">
        <v>4756.9896693690516</v>
      </c>
      <c r="F18" s="24">
        <f t="shared" si="1"/>
        <v>21281.390459827155</v>
      </c>
      <c r="G18" s="24">
        <f t="shared" si="2"/>
        <v>619.44107507678177</v>
      </c>
      <c r="H18" s="24">
        <f t="shared" si="3"/>
        <v>186.20871366628685</v>
      </c>
      <c r="I18" s="11">
        <f t="shared" si="4"/>
        <v>1</v>
      </c>
      <c r="J18" s="11">
        <f t="shared" si="5"/>
        <v>0</v>
      </c>
      <c r="K18" s="11">
        <f t="shared" si="6"/>
        <v>1</v>
      </c>
      <c r="L18" s="11">
        <f t="shared" si="7"/>
        <v>1</v>
      </c>
      <c r="M18" s="11" t="s">
        <v>2</v>
      </c>
    </row>
    <row r="19" spans="1:13" x14ac:dyDescent="0.2">
      <c r="A19" s="27">
        <v>6724</v>
      </c>
      <c r="B19" s="11">
        <v>1</v>
      </c>
      <c r="C19" s="24">
        <v>39419.79826923451</v>
      </c>
      <c r="D19" s="24">
        <v>479.84432001639385</v>
      </c>
      <c r="E19" s="24">
        <v>997.21972808059945</v>
      </c>
      <c r="F19" s="24">
        <f t="shared" si="1"/>
        <v>21281.390459827155</v>
      </c>
      <c r="G19" s="24">
        <f t="shared" si="2"/>
        <v>619.44107507678177</v>
      </c>
      <c r="H19" s="24">
        <f t="shared" si="3"/>
        <v>186.20871366628685</v>
      </c>
      <c r="I19" s="11">
        <f t="shared" si="4"/>
        <v>1</v>
      </c>
      <c r="J19" s="11">
        <f t="shared" si="5"/>
        <v>0</v>
      </c>
      <c r="K19" s="11">
        <f t="shared" si="6"/>
        <v>1</v>
      </c>
      <c r="L19" s="11">
        <f t="shared" si="7"/>
        <v>1</v>
      </c>
      <c r="M19" s="11" t="s">
        <v>2</v>
      </c>
    </row>
    <row r="20" spans="1:13" x14ac:dyDescent="0.2">
      <c r="A20" s="27">
        <v>6734</v>
      </c>
      <c r="B20" s="11">
        <v>1</v>
      </c>
      <c r="C20" s="24">
        <v>103509.97947248083</v>
      </c>
      <c r="D20" s="24">
        <v>695.51180610274207</v>
      </c>
      <c r="E20" s="24">
        <v>319.50779638832745</v>
      </c>
      <c r="F20" s="24">
        <f t="shared" si="1"/>
        <v>21281.390459827155</v>
      </c>
      <c r="G20" s="24">
        <f t="shared" si="2"/>
        <v>619.44107507678177</v>
      </c>
      <c r="H20" s="24">
        <f t="shared" si="3"/>
        <v>186.20871366628685</v>
      </c>
      <c r="I20" s="11">
        <f t="shared" si="4"/>
        <v>1</v>
      </c>
      <c r="J20" s="11">
        <f t="shared" si="5"/>
        <v>1</v>
      </c>
      <c r="K20" s="11">
        <f t="shared" si="6"/>
        <v>1</v>
      </c>
      <c r="L20" s="11">
        <f t="shared" si="7"/>
        <v>1</v>
      </c>
      <c r="M20" s="11" t="s">
        <v>2</v>
      </c>
    </row>
    <row r="21" spans="1:13" x14ac:dyDescent="0.2">
      <c r="A21" s="27">
        <v>6762</v>
      </c>
      <c r="B21" s="11">
        <v>1</v>
      </c>
      <c r="C21" s="24">
        <v>27037.45081665277</v>
      </c>
      <c r="D21" s="24">
        <v>899.8345947516392</v>
      </c>
      <c r="E21" s="24">
        <v>91.738845677965671</v>
      </c>
      <c r="F21" s="24">
        <f t="shared" si="1"/>
        <v>21281.390459827155</v>
      </c>
      <c r="G21" s="24">
        <f t="shared" si="2"/>
        <v>619.44107507678177</v>
      </c>
      <c r="H21" s="24">
        <f t="shared" si="3"/>
        <v>186.20871366628685</v>
      </c>
      <c r="I21" s="11">
        <f t="shared" si="4"/>
        <v>1</v>
      </c>
      <c r="J21" s="11">
        <f t="shared" si="5"/>
        <v>1</v>
      </c>
      <c r="K21" s="11">
        <f t="shared" si="6"/>
        <v>0</v>
      </c>
      <c r="L21" s="11">
        <f t="shared" si="7"/>
        <v>1</v>
      </c>
      <c r="M21" s="11" t="s">
        <v>2</v>
      </c>
    </row>
    <row r="22" spans="1:13" x14ac:dyDescent="0.2">
      <c r="A22" s="27">
        <v>6652</v>
      </c>
      <c r="B22" s="11">
        <v>1</v>
      </c>
      <c r="C22" s="24">
        <v>70504.50712870073</v>
      </c>
      <c r="D22" s="24">
        <v>937.16069500303445</v>
      </c>
      <c r="E22" s="24">
        <v>52.579941436471969</v>
      </c>
      <c r="F22" s="24">
        <f t="shared" si="1"/>
        <v>21281.390459827155</v>
      </c>
      <c r="G22" s="24">
        <f t="shared" si="2"/>
        <v>619.44107507678177</v>
      </c>
      <c r="H22" s="24">
        <f t="shared" si="3"/>
        <v>186.20871366628685</v>
      </c>
      <c r="I22" s="11">
        <f t="shared" si="4"/>
        <v>1</v>
      </c>
      <c r="J22" s="11">
        <f t="shared" si="5"/>
        <v>1</v>
      </c>
      <c r="K22" s="11">
        <f t="shared" si="6"/>
        <v>0</v>
      </c>
      <c r="L22" s="11">
        <f t="shared" si="7"/>
        <v>1</v>
      </c>
      <c r="M22" s="11" t="s">
        <v>2</v>
      </c>
    </row>
    <row r="23" spans="1:13" x14ac:dyDescent="0.2">
      <c r="A23" s="27">
        <v>6656</v>
      </c>
      <c r="B23" s="11">
        <v>1</v>
      </c>
      <c r="C23" s="24">
        <v>4690.3765181867657</v>
      </c>
      <c r="D23" s="24">
        <v>296.35932578133554</v>
      </c>
      <c r="E23" s="24">
        <v>121.58565071036415</v>
      </c>
      <c r="F23" s="24">
        <f t="shared" si="1"/>
        <v>21281.390459827155</v>
      </c>
      <c r="G23" s="24">
        <f t="shared" si="2"/>
        <v>619.44107507678177</v>
      </c>
      <c r="H23" s="24">
        <f t="shared" si="3"/>
        <v>186.20871366628685</v>
      </c>
      <c r="I23" s="11">
        <f t="shared" si="4"/>
        <v>0</v>
      </c>
      <c r="J23" s="11">
        <f t="shared" si="5"/>
        <v>0</v>
      </c>
      <c r="K23" s="11">
        <f t="shared" si="6"/>
        <v>0</v>
      </c>
      <c r="L23" s="11">
        <f t="shared" si="7"/>
        <v>0</v>
      </c>
      <c r="M23" s="11" t="s">
        <v>1</v>
      </c>
    </row>
    <row r="24" spans="1:13" x14ac:dyDescent="0.2">
      <c r="A24" s="27">
        <v>6658</v>
      </c>
      <c r="B24" s="11">
        <v>1</v>
      </c>
      <c r="C24" s="24">
        <v>21386.428633749281</v>
      </c>
      <c r="D24" s="24">
        <v>106.55934399443341</v>
      </c>
      <c r="E24" s="24">
        <v>344.78222068533705</v>
      </c>
      <c r="F24" s="24">
        <f t="shared" si="1"/>
        <v>21281.390459827155</v>
      </c>
      <c r="G24" s="24">
        <f t="shared" si="2"/>
        <v>619.44107507678177</v>
      </c>
      <c r="H24" s="24">
        <f t="shared" si="3"/>
        <v>186.20871366628685</v>
      </c>
      <c r="I24" s="11">
        <f t="shared" si="4"/>
        <v>1</v>
      </c>
      <c r="J24" s="11">
        <f t="shared" si="5"/>
        <v>0</v>
      </c>
      <c r="K24" s="11">
        <f t="shared" si="6"/>
        <v>1</v>
      </c>
      <c r="L24" s="11">
        <f t="shared" si="7"/>
        <v>1</v>
      </c>
      <c r="M24" s="11" t="s">
        <v>2</v>
      </c>
    </row>
    <row r="25" spans="1:13" x14ac:dyDescent="0.2">
      <c r="A25" s="27">
        <v>6680</v>
      </c>
      <c r="B25" s="11">
        <v>1</v>
      </c>
      <c r="C25" s="24">
        <v>11192.797600236581</v>
      </c>
      <c r="D25" s="24">
        <v>187.45552147336551</v>
      </c>
      <c r="E25" s="24">
        <v>93.328497623208023</v>
      </c>
      <c r="F25" s="24">
        <f t="shared" si="1"/>
        <v>21281.390459827155</v>
      </c>
      <c r="G25" s="24">
        <f t="shared" si="2"/>
        <v>619.44107507678177</v>
      </c>
      <c r="H25" s="24">
        <f t="shared" si="3"/>
        <v>186.20871366628685</v>
      </c>
      <c r="I25" s="11">
        <f t="shared" si="4"/>
        <v>0</v>
      </c>
      <c r="J25" s="11">
        <f t="shared" si="5"/>
        <v>0</v>
      </c>
      <c r="K25" s="11">
        <f t="shared" si="6"/>
        <v>0</v>
      </c>
      <c r="L25" s="11">
        <f t="shared" si="7"/>
        <v>0</v>
      </c>
      <c r="M25" s="11" t="s">
        <v>1</v>
      </c>
    </row>
    <row r="26" spans="1:13" x14ac:dyDescent="0.2">
      <c r="A26" s="27">
        <v>6686</v>
      </c>
      <c r="B26" s="11">
        <v>1</v>
      </c>
      <c r="C26" s="24">
        <v>24677.362281044367</v>
      </c>
      <c r="D26" s="24">
        <v>209.78162100758433</v>
      </c>
      <c r="E26" s="24">
        <v>199.53370310090429</v>
      </c>
      <c r="F26" s="24">
        <f t="shared" si="1"/>
        <v>21281.390459827155</v>
      </c>
      <c r="G26" s="24">
        <f t="shared" si="2"/>
        <v>619.44107507678177</v>
      </c>
      <c r="H26" s="24">
        <f t="shared" si="3"/>
        <v>186.20871366628685</v>
      </c>
      <c r="I26" s="11">
        <f t="shared" si="4"/>
        <v>1</v>
      </c>
      <c r="J26" s="11">
        <f t="shared" si="5"/>
        <v>0</v>
      </c>
      <c r="K26" s="11">
        <f t="shared" si="6"/>
        <v>1</v>
      </c>
      <c r="L26" s="11">
        <f t="shared" si="7"/>
        <v>1</v>
      </c>
      <c r="M26" s="11" t="s">
        <v>2</v>
      </c>
    </row>
    <row r="27" spans="1:13" x14ac:dyDescent="0.2">
      <c r="A27" s="27">
        <v>6690</v>
      </c>
      <c r="B27" s="11">
        <v>1</v>
      </c>
      <c r="C27" s="24">
        <v>781.17006046444442</v>
      </c>
      <c r="D27" s="24">
        <v>317.1435161368554</v>
      </c>
      <c r="E27" s="24">
        <v>126.80654603185064</v>
      </c>
      <c r="F27" s="24">
        <f t="shared" si="1"/>
        <v>21281.390459827155</v>
      </c>
      <c r="G27" s="24">
        <f t="shared" si="2"/>
        <v>619.44107507678177</v>
      </c>
      <c r="H27" s="24">
        <f t="shared" si="3"/>
        <v>186.20871366628685</v>
      </c>
      <c r="I27" s="11">
        <f t="shared" si="4"/>
        <v>0</v>
      </c>
      <c r="J27" s="11">
        <f t="shared" si="5"/>
        <v>0</v>
      </c>
      <c r="K27" s="11">
        <f t="shared" si="6"/>
        <v>0</v>
      </c>
      <c r="L27" s="11">
        <f t="shared" si="7"/>
        <v>0</v>
      </c>
      <c r="M27" s="11" t="s">
        <v>1</v>
      </c>
    </row>
    <row r="28" spans="1:13" x14ac:dyDescent="0.2">
      <c r="A28" s="27">
        <v>6696</v>
      </c>
      <c r="B28" s="11">
        <v>1</v>
      </c>
      <c r="C28" s="24">
        <v>16998.100578650356</v>
      </c>
      <c r="D28" s="24">
        <v>289.86747870784984</v>
      </c>
      <c r="E28" s="24">
        <v>180.63349660304715</v>
      </c>
      <c r="F28" s="24">
        <f t="shared" si="1"/>
        <v>21281.390459827155</v>
      </c>
      <c r="G28" s="24">
        <f t="shared" si="2"/>
        <v>619.44107507678177</v>
      </c>
      <c r="H28" s="24">
        <f t="shared" si="3"/>
        <v>186.20871366628685</v>
      </c>
      <c r="I28" s="11">
        <f t="shared" si="4"/>
        <v>0</v>
      </c>
      <c r="J28" s="11">
        <f t="shared" si="5"/>
        <v>0</v>
      </c>
      <c r="K28" s="11">
        <f t="shared" si="6"/>
        <v>0</v>
      </c>
      <c r="L28" s="11">
        <f t="shared" si="7"/>
        <v>0</v>
      </c>
      <c r="M28" s="11" t="s">
        <v>1</v>
      </c>
    </row>
    <row r="29" spans="1:13" x14ac:dyDescent="0.2">
      <c r="A29" s="27">
        <v>6706</v>
      </c>
      <c r="B29" s="11">
        <v>1</v>
      </c>
      <c r="C29" s="24">
        <v>48246.35516193189</v>
      </c>
      <c r="D29" s="24">
        <v>31629.480198380701</v>
      </c>
      <c r="E29" s="24">
        <v>2849.48320005306</v>
      </c>
      <c r="F29" s="24">
        <f t="shared" si="1"/>
        <v>21281.390459827155</v>
      </c>
      <c r="G29" s="24">
        <f t="shared" si="2"/>
        <v>619.44107507678177</v>
      </c>
      <c r="H29" s="24">
        <f t="shared" si="3"/>
        <v>186.20871366628685</v>
      </c>
      <c r="I29" s="11">
        <f t="shared" si="4"/>
        <v>1</v>
      </c>
      <c r="J29" s="11">
        <f t="shared" si="5"/>
        <v>1</v>
      </c>
      <c r="K29" s="11">
        <f t="shared" si="6"/>
        <v>1</v>
      </c>
      <c r="L29" s="11">
        <f t="shared" si="7"/>
        <v>1</v>
      </c>
      <c r="M29" s="11" t="s">
        <v>2</v>
      </c>
    </row>
    <row r="30" spans="1:13" x14ac:dyDescent="0.2">
      <c r="A30" s="27">
        <v>6716</v>
      </c>
      <c r="B30" s="11">
        <v>1</v>
      </c>
      <c r="C30" s="24">
        <v>31379.51997334246</v>
      </c>
      <c r="D30" s="24">
        <v>221.4924320746664</v>
      </c>
      <c r="E30" s="24">
        <v>423.15951361936624</v>
      </c>
      <c r="F30" s="24">
        <f t="shared" si="1"/>
        <v>21281.390459827155</v>
      </c>
      <c r="G30" s="24">
        <f t="shared" si="2"/>
        <v>619.44107507678177</v>
      </c>
      <c r="H30" s="24">
        <f t="shared" si="3"/>
        <v>186.20871366628685</v>
      </c>
      <c r="I30" s="11">
        <f t="shared" si="4"/>
        <v>1</v>
      </c>
      <c r="J30" s="11">
        <f t="shared" si="5"/>
        <v>0</v>
      </c>
      <c r="K30" s="11">
        <f t="shared" si="6"/>
        <v>1</v>
      </c>
      <c r="L30" s="11">
        <f t="shared" si="7"/>
        <v>1</v>
      </c>
      <c r="M30" s="11" t="s">
        <v>2</v>
      </c>
    </row>
    <row r="31" spans="1:13" x14ac:dyDescent="0.2">
      <c r="A31" s="27">
        <v>6718</v>
      </c>
      <c r="B31" s="11">
        <v>1</v>
      </c>
      <c r="C31" s="24">
        <v>11987.337876116349</v>
      </c>
      <c r="D31" s="24">
        <v>230.95615337432176</v>
      </c>
      <c r="E31" s="24">
        <v>78.378851543453806</v>
      </c>
      <c r="F31" s="24">
        <f t="shared" si="1"/>
        <v>21281.390459827155</v>
      </c>
      <c r="G31" s="24">
        <f t="shared" si="2"/>
        <v>619.44107507678177</v>
      </c>
      <c r="H31" s="24">
        <f t="shared" si="3"/>
        <v>186.20871366628685</v>
      </c>
      <c r="I31" s="11">
        <f t="shared" si="4"/>
        <v>0</v>
      </c>
      <c r="J31" s="11">
        <f t="shared" si="5"/>
        <v>0</v>
      </c>
      <c r="K31" s="11">
        <f t="shared" si="6"/>
        <v>0</v>
      </c>
      <c r="L31" s="11">
        <f t="shared" si="7"/>
        <v>0</v>
      </c>
      <c r="M31" s="11" t="s">
        <v>1</v>
      </c>
    </row>
    <row r="32" spans="1:13" x14ac:dyDescent="0.2">
      <c r="A32" s="27">
        <v>6730</v>
      </c>
      <c r="B32" s="11">
        <v>1</v>
      </c>
      <c r="C32" s="24">
        <v>2710.6704237985236</v>
      </c>
      <c r="D32" s="24">
        <v>170.45545840637897</v>
      </c>
      <c r="E32" s="24">
        <v>96.452368585312314</v>
      </c>
      <c r="F32" s="24">
        <f t="shared" si="1"/>
        <v>21281.390459827155</v>
      </c>
      <c r="G32" s="24">
        <f t="shared" si="2"/>
        <v>619.44107507678177</v>
      </c>
      <c r="H32" s="24">
        <f t="shared" si="3"/>
        <v>186.20871366628685</v>
      </c>
      <c r="I32" s="11">
        <f t="shared" si="4"/>
        <v>0</v>
      </c>
      <c r="J32" s="11">
        <f t="shared" si="5"/>
        <v>0</v>
      </c>
      <c r="K32" s="11">
        <f t="shared" si="6"/>
        <v>0</v>
      </c>
      <c r="L32" s="11">
        <f t="shared" si="7"/>
        <v>0</v>
      </c>
      <c r="M32" s="11" t="s">
        <v>1</v>
      </c>
    </row>
    <row r="33" spans="1:13" x14ac:dyDescent="0.2">
      <c r="A33" s="27">
        <v>6736</v>
      </c>
      <c r="B33" s="11">
        <v>1</v>
      </c>
      <c r="C33" s="24">
        <v>70688.592606966064</v>
      </c>
      <c r="D33" s="24">
        <v>374.86789499912101</v>
      </c>
      <c r="E33" s="24">
        <v>308.1557376079711</v>
      </c>
      <c r="F33" s="24">
        <f t="shared" si="1"/>
        <v>21281.390459827155</v>
      </c>
      <c r="G33" s="24">
        <f t="shared" si="2"/>
        <v>619.44107507678177</v>
      </c>
      <c r="H33" s="24">
        <f t="shared" si="3"/>
        <v>186.20871366628685</v>
      </c>
      <c r="I33" s="11">
        <f t="shared" si="4"/>
        <v>1</v>
      </c>
      <c r="J33" s="11">
        <f t="shared" si="5"/>
        <v>0</v>
      </c>
      <c r="K33" s="11">
        <f t="shared" si="6"/>
        <v>1</v>
      </c>
      <c r="L33" s="11">
        <f t="shared" si="7"/>
        <v>1</v>
      </c>
      <c r="M33" s="11" t="s">
        <v>2</v>
      </c>
    </row>
    <row r="34" spans="1:13" x14ac:dyDescent="0.2">
      <c r="A34" s="27">
        <v>6742</v>
      </c>
      <c r="B34" s="11">
        <v>1</v>
      </c>
      <c r="C34" s="24">
        <v>126466.5974909347</v>
      </c>
      <c r="D34" s="24">
        <v>1373.3330248434374</v>
      </c>
      <c r="E34" s="24">
        <v>144.23886601018103</v>
      </c>
      <c r="F34" s="24">
        <f t="shared" si="1"/>
        <v>21281.390459827155</v>
      </c>
      <c r="G34" s="24">
        <f t="shared" si="2"/>
        <v>619.44107507678177</v>
      </c>
      <c r="H34" s="24">
        <f t="shared" si="3"/>
        <v>186.20871366628685</v>
      </c>
      <c r="I34" s="11">
        <f t="shared" si="4"/>
        <v>1</v>
      </c>
      <c r="J34" s="11">
        <f t="shared" si="5"/>
        <v>1</v>
      </c>
      <c r="K34" s="11">
        <f t="shared" si="6"/>
        <v>0</v>
      </c>
      <c r="L34" s="11">
        <f t="shared" si="7"/>
        <v>1</v>
      </c>
      <c r="M34" s="11" t="s">
        <v>2</v>
      </c>
    </row>
    <row r="35" spans="1:13" x14ac:dyDescent="0.2">
      <c r="A35" s="27">
        <v>6758</v>
      </c>
      <c r="B35" s="11">
        <v>1</v>
      </c>
      <c r="C35" s="24">
        <v>268.11358252270497</v>
      </c>
      <c r="D35" s="24">
        <v>131.16708837902121</v>
      </c>
      <c r="E35" s="24">
        <v>126.00388433204604</v>
      </c>
      <c r="F35" s="24">
        <f t="shared" si="1"/>
        <v>21281.390459827155</v>
      </c>
      <c r="G35" s="24">
        <f t="shared" si="2"/>
        <v>619.44107507678177</v>
      </c>
      <c r="H35" s="24">
        <f t="shared" si="3"/>
        <v>186.20871366628685</v>
      </c>
      <c r="I35" s="11">
        <f t="shared" si="4"/>
        <v>0</v>
      </c>
      <c r="J35" s="11">
        <f t="shared" si="5"/>
        <v>0</v>
      </c>
      <c r="K35" s="11">
        <f t="shared" si="6"/>
        <v>0</v>
      </c>
      <c r="L35" s="11">
        <f t="shared" si="7"/>
        <v>0</v>
      </c>
      <c r="M35" s="11" t="s">
        <v>1</v>
      </c>
    </row>
    <row r="36" spans="1:13" x14ac:dyDescent="0.2">
      <c r="A36" s="27">
        <v>6764</v>
      </c>
      <c r="B36" s="11">
        <v>1</v>
      </c>
      <c r="C36" s="24">
        <v>6086.6723889446712</v>
      </c>
      <c r="D36" s="24">
        <v>258.08415384915969</v>
      </c>
      <c r="E36" s="24">
        <v>60.383236112182296</v>
      </c>
      <c r="F36" s="24">
        <f t="shared" si="1"/>
        <v>21281.390459827155</v>
      </c>
      <c r="G36" s="24">
        <f t="shared" si="2"/>
        <v>619.44107507678177</v>
      </c>
      <c r="H36" s="24">
        <f t="shared" si="3"/>
        <v>186.20871366628685</v>
      </c>
      <c r="I36" s="11">
        <f t="shared" si="4"/>
        <v>0</v>
      </c>
      <c r="J36" s="11">
        <f t="shared" si="5"/>
        <v>0</v>
      </c>
      <c r="K36" s="11">
        <f t="shared" si="6"/>
        <v>0</v>
      </c>
      <c r="L36" s="11">
        <f t="shared" si="7"/>
        <v>0</v>
      </c>
      <c r="M36" s="11" t="s">
        <v>1</v>
      </c>
    </row>
    <row r="37" spans="1:13" x14ac:dyDescent="0.2">
      <c r="A37" s="27">
        <v>6772</v>
      </c>
      <c r="B37" s="11">
        <v>1</v>
      </c>
      <c r="C37" s="24">
        <v>881.27306355074188</v>
      </c>
      <c r="D37" s="24">
        <v>187.55920188415496</v>
      </c>
      <c r="E37" s="24">
        <v>57.853605686715092</v>
      </c>
      <c r="F37" s="24">
        <f t="shared" si="1"/>
        <v>21281.390459827155</v>
      </c>
      <c r="G37" s="24">
        <f t="shared" si="2"/>
        <v>619.44107507678177</v>
      </c>
      <c r="H37" s="24">
        <f t="shared" si="3"/>
        <v>186.20871366628685</v>
      </c>
      <c r="I37" s="11">
        <f t="shared" si="4"/>
        <v>0</v>
      </c>
      <c r="J37" s="11">
        <f t="shared" si="5"/>
        <v>0</v>
      </c>
      <c r="K37" s="11">
        <f t="shared" si="6"/>
        <v>0</v>
      </c>
      <c r="L37" s="11">
        <f t="shared" si="7"/>
        <v>0</v>
      </c>
      <c r="M37" s="11" t="s">
        <v>1</v>
      </c>
    </row>
    <row r="38" spans="1:13" x14ac:dyDescent="0.2">
      <c r="A38" s="27">
        <v>6778</v>
      </c>
      <c r="B38" s="11">
        <v>1</v>
      </c>
      <c r="C38" s="24">
        <v>33786.522523713378</v>
      </c>
      <c r="D38" s="24">
        <v>168.96416011548334</v>
      </c>
      <c r="E38" s="24">
        <v>370.03178441469964</v>
      </c>
      <c r="F38" s="24">
        <f t="shared" si="1"/>
        <v>21281.390459827155</v>
      </c>
      <c r="G38" s="24">
        <f t="shared" si="2"/>
        <v>619.44107507678177</v>
      </c>
      <c r="H38" s="24">
        <f t="shared" si="3"/>
        <v>186.20871366628685</v>
      </c>
      <c r="I38" s="11">
        <f t="shared" si="4"/>
        <v>1</v>
      </c>
      <c r="J38" s="11">
        <f t="shared" si="5"/>
        <v>0</v>
      </c>
      <c r="K38" s="11">
        <f t="shared" si="6"/>
        <v>1</v>
      </c>
      <c r="L38" s="11">
        <f t="shared" si="7"/>
        <v>1</v>
      </c>
      <c r="M38" s="11" t="s">
        <v>2</v>
      </c>
    </row>
    <row r="39" spans="1:13" x14ac:dyDescent="0.2">
      <c r="A39" s="27">
        <v>6618</v>
      </c>
      <c r="B39" s="11">
        <v>0</v>
      </c>
      <c r="C39" s="24">
        <v>53011.733293533718</v>
      </c>
      <c r="D39" s="24">
        <v>217.21293706467733</v>
      </c>
      <c r="E39" s="24">
        <v>79.561994157002076</v>
      </c>
      <c r="F39" s="24">
        <f t="shared" si="1"/>
        <v>21281.390459827155</v>
      </c>
      <c r="G39" s="24">
        <f t="shared" si="2"/>
        <v>619.44107507678177</v>
      </c>
      <c r="H39" s="24">
        <f t="shared" si="3"/>
        <v>186.20871366628685</v>
      </c>
      <c r="I39" s="11">
        <f t="shared" si="4"/>
        <v>1</v>
      </c>
      <c r="J39" s="11">
        <f t="shared" si="5"/>
        <v>0</v>
      </c>
      <c r="K39" s="11">
        <f t="shared" si="6"/>
        <v>0</v>
      </c>
      <c r="L39" s="11">
        <f t="shared" si="7"/>
        <v>0</v>
      </c>
      <c r="M39" s="11" t="s">
        <v>3</v>
      </c>
    </row>
    <row r="40" spans="1:13" x14ac:dyDescent="0.2">
      <c r="A40" s="27">
        <v>6622</v>
      </c>
      <c r="B40" s="11">
        <v>0</v>
      </c>
      <c r="C40" s="24">
        <v>30902.91069841776</v>
      </c>
      <c r="D40" s="24">
        <v>176.5473654639579</v>
      </c>
      <c r="E40" s="24">
        <v>73.476533494263762</v>
      </c>
      <c r="F40" s="24">
        <f t="shared" si="1"/>
        <v>21281.390459827155</v>
      </c>
      <c r="G40" s="24">
        <f t="shared" si="2"/>
        <v>619.44107507678177</v>
      </c>
      <c r="H40" s="24">
        <f t="shared" si="3"/>
        <v>186.20871366628685</v>
      </c>
      <c r="I40" s="11">
        <f t="shared" si="4"/>
        <v>1</v>
      </c>
      <c r="J40" s="11">
        <f t="shared" si="5"/>
        <v>0</v>
      </c>
      <c r="K40" s="11">
        <f t="shared" si="6"/>
        <v>0</v>
      </c>
      <c r="L40" s="11">
        <f t="shared" si="7"/>
        <v>0</v>
      </c>
      <c r="M40" s="11" t="s">
        <v>3</v>
      </c>
    </row>
    <row r="41" spans="1:13" x14ac:dyDescent="0.2">
      <c r="A41" s="27">
        <v>6624</v>
      </c>
      <c r="B41" s="11">
        <v>0</v>
      </c>
      <c r="C41" s="24">
        <v>2103.9086924950293</v>
      </c>
      <c r="D41" s="24">
        <v>175.79611609601702</v>
      </c>
      <c r="E41" s="24">
        <v>85.111523870349288</v>
      </c>
      <c r="F41" s="24">
        <f t="shared" si="1"/>
        <v>21281.390459827155</v>
      </c>
      <c r="G41" s="24">
        <f t="shared" si="2"/>
        <v>619.44107507678177</v>
      </c>
      <c r="H41" s="24">
        <f t="shared" si="3"/>
        <v>186.20871366628685</v>
      </c>
      <c r="I41" s="11">
        <f t="shared" si="4"/>
        <v>0</v>
      </c>
      <c r="J41" s="11">
        <f t="shared" si="5"/>
        <v>0</v>
      </c>
      <c r="K41" s="11">
        <f t="shared" si="6"/>
        <v>0</v>
      </c>
      <c r="L41" s="11">
        <f t="shared" si="7"/>
        <v>0</v>
      </c>
      <c r="M41" s="11" t="s">
        <v>3</v>
      </c>
    </row>
    <row r="42" spans="1:13" x14ac:dyDescent="0.2">
      <c r="A42" s="27">
        <v>6628</v>
      </c>
      <c r="B42" s="11">
        <v>0</v>
      </c>
      <c r="C42" s="24">
        <v>4503.6342091542674</v>
      </c>
      <c r="D42" s="24">
        <v>178.94848025433097</v>
      </c>
      <c r="E42" s="24">
        <v>76.193170991003029</v>
      </c>
      <c r="F42" s="24">
        <f t="shared" si="1"/>
        <v>21281.390459827155</v>
      </c>
      <c r="G42" s="24">
        <f t="shared" si="2"/>
        <v>619.44107507678177</v>
      </c>
      <c r="H42" s="24">
        <f t="shared" si="3"/>
        <v>186.20871366628685</v>
      </c>
      <c r="I42" s="11">
        <f t="shared" si="4"/>
        <v>0</v>
      </c>
      <c r="J42" s="11">
        <f t="shared" si="5"/>
        <v>0</v>
      </c>
      <c r="K42" s="11">
        <f t="shared" si="6"/>
        <v>0</v>
      </c>
      <c r="L42" s="11">
        <f t="shared" si="7"/>
        <v>0</v>
      </c>
      <c r="M42" s="11" t="s">
        <v>3</v>
      </c>
    </row>
    <row r="43" spans="1:13" x14ac:dyDescent="0.2">
      <c r="A43" s="27">
        <v>6630</v>
      </c>
      <c r="B43" s="11">
        <v>0</v>
      </c>
      <c r="C43" s="24">
        <v>2268.0047021519972</v>
      </c>
      <c r="D43" s="24">
        <v>215.32237955756608</v>
      </c>
      <c r="E43" s="24">
        <v>96.643503933915454</v>
      </c>
      <c r="F43" s="24">
        <f t="shared" si="1"/>
        <v>21281.390459827155</v>
      </c>
      <c r="G43" s="24">
        <f t="shared" si="2"/>
        <v>619.44107507678177</v>
      </c>
      <c r="H43" s="24">
        <f t="shared" si="3"/>
        <v>186.20871366628685</v>
      </c>
      <c r="I43" s="11">
        <f t="shared" si="4"/>
        <v>0</v>
      </c>
      <c r="J43" s="11">
        <f t="shared" si="5"/>
        <v>0</v>
      </c>
      <c r="K43" s="11">
        <f t="shared" si="6"/>
        <v>0</v>
      </c>
      <c r="L43" s="11">
        <f t="shared" si="7"/>
        <v>0</v>
      </c>
      <c r="M43" s="11" t="s">
        <v>3</v>
      </c>
    </row>
    <row r="44" spans="1:13" x14ac:dyDescent="0.2">
      <c r="A44" s="27">
        <v>6632</v>
      </c>
      <c r="B44" s="11">
        <v>0</v>
      </c>
      <c r="C44" s="24">
        <v>15454.813922258305</v>
      </c>
      <c r="D44" s="24">
        <v>183.42076926928942</v>
      </c>
      <c r="E44" s="24">
        <v>106.20258744572959</v>
      </c>
      <c r="F44" s="24">
        <f t="shared" si="1"/>
        <v>21281.390459827155</v>
      </c>
      <c r="G44" s="24">
        <f t="shared" si="2"/>
        <v>619.44107507678177</v>
      </c>
      <c r="H44" s="24">
        <f t="shared" si="3"/>
        <v>186.20871366628685</v>
      </c>
      <c r="I44" s="11">
        <f t="shared" si="4"/>
        <v>0</v>
      </c>
      <c r="J44" s="11">
        <f t="shared" si="5"/>
        <v>0</v>
      </c>
      <c r="K44" s="11">
        <f t="shared" si="6"/>
        <v>0</v>
      </c>
      <c r="L44" s="11">
        <f t="shared" si="7"/>
        <v>0</v>
      </c>
      <c r="M44" s="11" t="s">
        <v>3</v>
      </c>
    </row>
    <row r="45" spans="1:13" x14ac:dyDescent="0.2">
      <c r="A45" s="27">
        <v>6634</v>
      </c>
      <c r="B45" s="11">
        <v>0</v>
      </c>
      <c r="C45" s="24">
        <v>16075.203707477616</v>
      </c>
      <c r="D45" s="24">
        <v>386.61602265468406</v>
      </c>
      <c r="E45" s="24">
        <v>240.41701108896055</v>
      </c>
      <c r="F45" s="24">
        <f t="shared" si="1"/>
        <v>21281.390459827155</v>
      </c>
      <c r="G45" s="24">
        <f t="shared" si="2"/>
        <v>619.44107507678177</v>
      </c>
      <c r="H45" s="24">
        <f t="shared" si="3"/>
        <v>186.20871366628685</v>
      </c>
      <c r="I45" s="11">
        <f t="shared" si="4"/>
        <v>0</v>
      </c>
      <c r="J45" s="11">
        <f t="shared" si="5"/>
        <v>0</v>
      </c>
      <c r="K45" s="11">
        <f t="shared" si="6"/>
        <v>1</v>
      </c>
      <c r="L45" s="11">
        <f t="shared" si="7"/>
        <v>0</v>
      </c>
      <c r="M45" s="11" t="s">
        <v>3</v>
      </c>
    </row>
    <row r="46" spans="1:13" x14ac:dyDescent="0.2">
      <c r="A46" s="27">
        <v>6640</v>
      </c>
      <c r="B46" s="11">
        <v>0</v>
      </c>
      <c r="C46" s="24">
        <v>136466.84861365776</v>
      </c>
      <c r="D46" s="24">
        <v>421.93825710562902</v>
      </c>
      <c r="E46" s="24">
        <v>90.675387539011311</v>
      </c>
      <c r="F46" s="24">
        <f t="shared" si="1"/>
        <v>21281.390459827155</v>
      </c>
      <c r="G46" s="24">
        <f t="shared" si="2"/>
        <v>619.44107507678177</v>
      </c>
      <c r="H46" s="24">
        <f t="shared" si="3"/>
        <v>186.20871366628685</v>
      </c>
      <c r="I46" s="11">
        <f t="shared" si="4"/>
        <v>1</v>
      </c>
      <c r="J46" s="11">
        <f t="shared" si="5"/>
        <v>0</v>
      </c>
      <c r="K46" s="11">
        <f t="shared" si="6"/>
        <v>0</v>
      </c>
      <c r="L46" s="11">
        <f t="shared" si="7"/>
        <v>0</v>
      </c>
      <c r="M46" s="11" t="s">
        <v>3</v>
      </c>
    </row>
    <row r="47" spans="1:13" x14ac:dyDescent="0.2">
      <c r="A47" s="27">
        <v>6642</v>
      </c>
      <c r="B47" s="11">
        <v>0</v>
      </c>
      <c r="C47" s="24">
        <v>9330.4116001207058</v>
      </c>
      <c r="D47" s="24">
        <v>241.21843274200495</v>
      </c>
      <c r="E47" s="24">
        <v>147.08884493838269</v>
      </c>
      <c r="F47" s="24">
        <f t="shared" si="1"/>
        <v>21281.390459827155</v>
      </c>
      <c r="G47" s="24">
        <f t="shared" si="2"/>
        <v>619.44107507678177</v>
      </c>
      <c r="H47" s="24">
        <f t="shared" si="3"/>
        <v>186.20871366628685</v>
      </c>
      <c r="I47" s="11">
        <f t="shared" si="4"/>
        <v>0</v>
      </c>
      <c r="J47" s="11">
        <f t="shared" si="5"/>
        <v>0</v>
      </c>
      <c r="K47" s="11">
        <f t="shared" si="6"/>
        <v>0</v>
      </c>
      <c r="L47" s="11">
        <f t="shared" si="7"/>
        <v>0</v>
      </c>
      <c r="M47" s="11" t="s">
        <v>3</v>
      </c>
    </row>
    <row r="48" spans="1:13" x14ac:dyDescent="0.2">
      <c r="A48" s="27">
        <v>6648</v>
      </c>
      <c r="B48" s="11">
        <v>0</v>
      </c>
      <c r="C48" s="24">
        <v>10994.263149357645</v>
      </c>
      <c r="D48" s="24">
        <v>240.26379393588482</v>
      </c>
      <c r="E48" s="24">
        <v>88.737950424843106</v>
      </c>
      <c r="F48" s="24">
        <f t="shared" si="1"/>
        <v>21281.390459827155</v>
      </c>
      <c r="G48" s="24">
        <f t="shared" si="2"/>
        <v>619.44107507678177</v>
      </c>
      <c r="H48" s="24">
        <f t="shared" si="3"/>
        <v>186.20871366628685</v>
      </c>
      <c r="I48" s="11">
        <f t="shared" si="4"/>
        <v>0</v>
      </c>
      <c r="J48" s="11">
        <f t="shared" si="5"/>
        <v>0</v>
      </c>
      <c r="K48" s="11">
        <f t="shared" si="6"/>
        <v>0</v>
      </c>
      <c r="L48" s="11">
        <f t="shared" si="7"/>
        <v>0</v>
      </c>
      <c r="M48" s="11" t="s">
        <v>3</v>
      </c>
    </row>
    <row r="49" spans="1:13" x14ac:dyDescent="0.2">
      <c r="A49" s="27">
        <v>6650</v>
      </c>
      <c r="B49" s="11">
        <v>0</v>
      </c>
      <c r="C49" s="24">
        <v>136245.42669249835</v>
      </c>
      <c r="D49" s="24">
        <v>551.83259169983489</v>
      </c>
      <c r="E49" s="24">
        <v>11.740576113271706</v>
      </c>
      <c r="F49" s="24">
        <f t="shared" si="1"/>
        <v>21281.390459827155</v>
      </c>
      <c r="G49" s="24">
        <f t="shared" si="2"/>
        <v>619.44107507678177</v>
      </c>
      <c r="H49" s="24">
        <f t="shared" si="3"/>
        <v>186.20871366628685</v>
      </c>
      <c r="I49" s="11">
        <f t="shared" si="4"/>
        <v>1</v>
      </c>
      <c r="J49" s="11">
        <f t="shared" si="5"/>
        <v>0</v>
      </c>
      <c r="K49" s="11">
        <f t="shared" si="6"/>
        <v>0</v>
      </c>
      <c r="L49" s="11">
        <f t="shared" si="7"/>
        <v>0</v>
      </c>
      <c r="M49" s="11" t="s">
        <v>3</v>
      </c>
    </row>
    <row r="50" spans="1:13" x14ac:dyDescent="0.2">
      <c r="A50" s="27">
        <v>6654</v>
      </c>
      <c r="B50" s="11">
        <v>0</v>
      </c>
      <c r="C50" s="24">
        <v>2950.3320631051606</v>
      </c>
      <c r="D50" s="24">
        <v>320.11622353976344</v>
      </c>
      <c r="E50" s="24">
        <v>147.33470345974854</v>
      </c>
      <c r="F50" s="24">
        <f t="shared" si="1"/>
        <v>21281.390459827155</v>
      </c>
      <c r="G50" s="24">
        <f t="shared" si="2"/>
        <v>619.44107507678177</v>
      </c>
      <c r="H50" s="24">
        <f t="shared" si="3"/>
        <v>186.20871366628685</v>
      </c>
      <c r="I50" s="11">
        <f t="shared" si="4"/>
        <v>0</v>
      </c>
      <c r="J50" s="11">
        <f t="shared" si="5"/>
        <v>0</v>
      </c>
      <c r="K50" s="11">
        <f t="shared" si="6"/>
        <v>0</v>
      </c>
      <c r="L50" s="11">
        <f t="shared" si="7"/>
        <v>0</v>
      </c>
      <c r="M50" s="11" t="s">
        <v>3</v>
      </c>
    </row>
    <row r="51" spans="1:13" x14ac:dyDescent="0.2">
      <c r="A51" s="27">
        <v>6660</v>
      </c>
      <c r="B51" s="11">
        <v>0</v>
      </c>
      <c r="C51" s="24">
        <v>734.79330895262024</v>
      </c>
      <c r="D51" s="24">
        <v>230.04149002104603</v>
      </c>
      <c r="E51" s="24">
        <v>617.21174746689849</v>
      </c>
      <c r="F51" s="24">
        <f t="shared" si="1"/>
        <v>21281.390459827155</v>
      </c>
      <c r="G51" s="24">
        <f t="shared" si="2"/>
        <v>619.44107507678177</v>
      </c>
      <c r="H51" s="24">
        <f t="shared" si="3"/>
        <v>186.20871366628685</v>
      </c>
      <c r="I51" s="11">
        <f t="shared" si="4"/>
        <v>0</v>
      </c>
      <c r="J51" s="11">
        <f t="shared" si="5"/>
        <v>0</v>
      </c>
      <c r="K51" s="11">
        <f t="shared" si="6"/>
        <v>1</v>
      </c>
      <c r="L51" s="11">
        <f t="shared" si="7"/>
        <v>0</v>
      </c>
      <c r="M51" s="11" t="s">
        <v>3</v>
      </c>
    </row>
    <row r="52" spans="1:13" x14ac:dyDescent="0.2">
      <c r="A52" s="27">
        <v>6662</v>
      </c>
      <c r="B52" s="11">
        <v>0</v>
      </c>
      <c r="C52" s="24">
        <v>739.12542583869197</v>
      </c>
      <c r="D52" s="24">
        <v>266.60412807851884</v>
      </c>
      <c r="E52" s="24">
        <v>503.59323769443688</v>
      </c>
      <c r="F52" s="24">
        <f t="shared" si="1"/>
        <v>21281.390459827155</v>
      </c>
      <c r="G52" s="24">
        <f t="shared" si="2"/>
        <v>619.44107507678177</v>
      </c>
      <c r="H52" s="24">
        <f t="shared" si="3"/>
        <v>186.20871366628685</v>
      </c>
      <c r="I52" s="11">
        <f t="shared" si="4"/>
        <v>0</v>
      </c>
      <c r="J52" s="11">
        <f t="shared" si="5"/>
        <v>0</v>
      </c>
      <c r="K52" s="11">
        <f t="shared" si="6"/>
        <v>1</v>
      </c>
      <c r="L52" s="11">
        <f t="shared" si="7"/>
        <v>0</v>
      </c>
      <c r="M52" s="11" t="s">
        <v>3</v>
      </c>
    </row>
    <row r="53" spans="1:13" x14ac:dyDescent="0.2">
      <c r="A53" s="27">
        <v>6664</v>
      </c>
      <c r="B53" s="11">
        <v>0</v>
      </c>
      <c r="C53" s="24">
        <v>995.12822598711193</v>
      </c>
      <c r="D53" s="24">
        <v>182.09842926738526</v>
      </c>
      <c r="E53" s="24">
        <v>89.608962004181947</v>
      </c>
      <c r="F53" s="24">
        <f t="shared" si="1"/>
        <v>21281.390459827155</v>
      </c>
      <c r="G53" s="24">
        <f t="shared" si="2"/>
        <v>619.44107507678177</v>
      </c>
      <c r="H53" s="24">
        <f t="shared" si="3"/>
        <v>186.20871366628685</v>
      </c>
      <c r="I53" s="11">
        <f t="shared" si="4"/>
        <v>0</v>
      </c>
      <c r="J53" s="11">
        <f t="shared" si="5"/>
        <v>0</v>
      </c>
      <c r="K53" s="11">
        <f t="shared" si="6"/>
        <v>0</v>
      </c>
      <c r="L53" s="11">
        <f t="shared" si="7"/>
        <v>0</v>
      </c>
      <c r="M53" s="11" t="s">
        <v>3</v>
      </c>
    </row>
    <row r="54" spans="1:13" x14ac:dyDescent="0.2">
      <c r="A54" s="27">
        <v>6666</v>
      </c>
      <c r="B54" s="11">
        <v>0</v>
      </c>
      <c r="C54" s="24">
        <v>2471.0611103736305</v>
      </c>
      <c r="D54" s="24">
        <v>319.15466555659259</v>
      </c>
      <c r="E54" s="24">
        <v>77.533215346986808</v>
      </c>
      <c r="F54" s="24">
        <f t="shared" si="1"/>
        <v>21281.390459827155</v>
      </c>
      <c r="G54" s="24">
        <f t="shared" si="2"/>
        <v>619.44107507678177</v>
      </c>
      <c r="H54" s="24">
        <f t="shared" si="3"/>
        <v>186.20871366628685</v>
      </c>
      <c r="I54" s="11">
        <f t="shared" si="4"/>
        <v>0</v>
      </c>
      <c r="J54" s="11">
        <f t="shared" si="5"/>
        <v>0</v>
      </c>
      <c r="K54" s="11">
        <f t="shared" si="6"/>
        <v>0</v>
      </c>
      <c r="L54" s="11">
        <f t="shared" si="7"/>
        <v>0</v>
      </c>
      <c r="M54" s="11" t="s">
        <v>3</v>
      </c>
    </row>
    <row r="55" spans="1:13" x14ac:dyDescent="0.2">
      <c r="A55" s="27">
        <v>6670</v>
      </c>
      <c r="B55" s="11">
        <v>0</v>
      </c>
      <c r="C55" s="24">
        <v>6852.347269034336</v>
      </c>
      <c r="D55" s="24">
        <v>271.99852894981052</v>
      </c>
      <c r="E55" s="24">
        <v>96.220347595416754</v>
      </c>
      <c r="F55" s="24">
        <f t="shared" si="1"/>
        <v>21281.390459827155</v>
      </c>
      <c r="G55" s="24">
        <f t="shared" si="2"/>
        <v>619.44107507678177</v>
      </c>
      <c r="H55" s="24">
        <f t="shared" si="3"/>
        <v>186.20871366628685</v>
      </c>
      <c r="I55" s="11">
        <f t="shared" si="4"/>
        <v>0</v>
      </c>
      <c r="J55" s="11">
        <f t="shared" si="5"/>
        <v>0</v>
      </c>
      <c r="K55" s="11">
        <f t="shared" si="6"/>
        <v>0</v>
      </c>
      <c r="L55" s="11">
        <f t="shared" si="7"/>
        <v>0</v>
      </c>
      <c r="M55" s="11" t="s">
        <v>3</v>
      </c>
    </row>
    <row r="56" spans="1:13" x14ac:dyDescent="0.2">
      <c r="A56" s="27">
        <v>6672</v>
      </c>
      <c r="B56" s="11">
        <v>0</v>
      </c>
      <c r="C56" s="24">
        <v>6805.914413327042</v>
      </c>
      <c r="D56" s="24">
        <v>199.44392870699275</v>
      </c>
      <c r="E56" s="24">
        <v>91.126928812274784</v>
      </c>
      <c r="F56" s="24">
        <f t="shared" si="1"/>
        <v>21281.390459827155</v>
      </c>
      <c r="G56" s="24">
        <f t="shared" si="2"/>
        <v>619.44107507678177</v>
      </c>
      <c r="H56" s="24">
        <f t="shared" si="3"/>
        <v>186.20871366628685</v>
      </c>
      <c r="I56" s="11">
        <f t="shared" si="4"/>
        <v>0</v>
      </c>
      <c r="J56" s="11">
        <f t="shared" si="5"/>
        <v>0</v>
      </c>
      <c r="K56" s="11">
        <f t="shared" si="6"/>
        <v>0</v>
      </c>
      <c r="L56" s="11">
        <f t="shared" si="7"/>
        <v>0</v>
      </c>
      <c r="M56" s="11" t="s">
        <v>3</v>
      </c>
    </row>
    <row r="57" spans="1:13" x14ac:dyDescent="0.2">
      <c r="A57" s="27">
        <v>6674</v>
      </c>
      <c r="B57" s="11">
        <v>0</v>
      </c>
      <c r="C57" s="24">
        <v>1259.0318296628684</v>
      </c>
      <c r="D57" s="24">
        <v>204.11590355537001</v>
      </c>
      <c r="E57" s="24">
        <v>525.75423055641954</v>
      </c>
      <c r="F57" s="24">
        <f t="shared" si="1"/>
        <v>21281.390459827155</v>
      </c>
      <c r="G57" s="24">
        <f t="shared" si="2"/>
        <v>619.44107507678177</v>
      </c>
      <c r="H57" s="24">
        <f t="shared" si="3"/>
        <v>186.20871366628685</v>
      </c>
      <c r="I57" s="11">
        <f t="shared" si="4"/>
        <v>0</v>
      </c>
      <c r="J57" s="11">
        <f t="shared" si="5"/>
        <v>0</v>
      </c>
      <c r="K57" s="11">
        <f t="shared" si="6"/>
        <v>1</v>
      </c>
      <c r="L57" s="11">
        <f t="shared" si="7"/>
        <v>0</v>
      </c>
      <c r="M57" s="11" t="s">
        <v>3</v>
      </c>
    </row>
    <row r="58" spans="1:13" x14ac:dyDescent="0.2">
      <c r="A58" s="27">
        <v>6676</v>
      </c>
      <c r="B58" s="11">
        <v>0</v>
      </c>
      <c r="C58" s="24">
        <v>15981.686289065878</v>
      </c>
      <c r="D58" s="24">
        <v>137.05048525151787</v>
      </c>
      <c r="E58" s="24">
        <v>4049.2468469221803</v>
      </c>
      <c r="F58" s="24">
        <f t="shared" si="1"/>
        <v>21281.390459827155</v>
      </c>
      <c r="G58" s="24">
        <f t="shared" si="2"/>
        <v>619.44107507678177</v>
      </c>
      <c r="H58" s="24">
        <f t="shared" si="3"/>
        <v>186.20871366628685</v>
      </c>
      <c r="I58" s="11">
        <f t="shared" si="4"/>
        <v>0</v>
      </c>
      <c r="J58" s="11">
        <f t="shared" si="5"/>
        <v>0</v>
      </c>
      <c r="K58" s="11">
        <f t="shared" si="6"/>
        <v>1</v>
      </c>
      <c r="L58" s="11">
        <f t="shared" si="7"/>
        <v>0</v>
      </c>
      <c r="M58" s="11" t="s">
        <v>3</v>
      </c>
    </row>
    <row r="59" spans="1:13" x14ac:dyDescent="0.2">
      <c r="A59" s="27">
        <v>6682</v>
      </c>
      <c r="B59" s="11">
        <v>0</v>
      </c>
      <c r="C59" s="24">
        <v>22495.712580109579</v>
      </c>
      <c r="D59" s="24">
        <v>148.49485565047834</v>
      </c>
      <c r="E59" s="24">
        <v>52.306764087162961</v>
      </c>
      <c r="F59" s="24">
        <f t="shared" si="1"/>
        <v>21281.390459827155</v>
      </c>
      <c r="G59" s="24">
        <f t="shared" si="2"/>
        <v>619.44107507678177</v>
      </c>
      <c r="H59" s="24">
        <f t="shared" si="3"/>
        <v>186.20871366628685</v>
      </c>
      <c r="I59" s="11">
        <f t="shared" si="4"/>
        <v>1</v>
      </c>
      <c r="J59" s="11">
        <f t="shared" si="5"/>
        <v>0</v>
      </c>
      <c r="K59" s="11">
        <f t="shared" si="6"/>
        <v>0</v>
      </c>
      <c r="L59" s="11">
        <f t="shared" si="7"/>
        <v>0</v>
      </c>
      <c r="M59" s="11" t="s">
        <v>3</v>
      </c>
    </row>
    <row r="60" spans="1:13" x14ac:dyDescent="0.2">
      <c r="A60" s="27">
        <v>6684</v>
      </c>
      <c r="B60" s="11">
        <v>0</v>
      </c>
      <c r="C60" s="24">
        <v>721.20775259017989</v>
      </c>
      <c r="D60" s="24">
        <v>189.15074291658806</v>
      </c>
      <c r="E60" s="24">
        <v>83.166056357089488</v>
      </c>
      <c r="F60" s="24">
        <f t="shared" si="1"/>
        <v>21281.390459827155</v>
      </c>
      <c r="G60" s="24">
        <f t="shared" si="2"/>
        <v>619.44107507678177</v>
      </c>
      <c r="H60" s="24">
        <f t="shared" si="3"/>
        <v>186.20871366628685</v>
      </c>
      <c r="I60" s="11">
        <f t="shared" si="4"/>
        <v>0</v>
      </c>
      <c r="J60" s="11">
        <f t="shared" si="5"/>
        <v>0</v>
      </c>
      <c r="K60" s="11">
        <f t="shared" si="6"/>
        <v>0</v>
      </c>
      <c r="L60" s="11">
        <f t="shared" si="7"/>
        <v>0</v>
      </c>
      <c r="M60" s="11" t="s">
        <v>3</v>
      </c>
    </row>
    <row r="61" spans="1:13" x14ac:dyDescent="0.2">
      <c r="A61" s="27">
        <v>6694</v>
      </c>
      <c r="B61" s="11">
        <v>0</v>
      </c>
      <c r="C61" s="24">
        <v>2169.4326066872636</v>
      </c>
      <c r="D61" s="24">
        <v>485.76016424036425</v>
      </c>
      <c r="E61" s="24">
        <v>2020.4203987738902</v>
      </c>
      <c r="F61" s="24">
        <f t="shared" si="1"/>
        <v>21281.390459827155</v>
      </c>
      <c r="G61" s="24">
        <f t="shared" si="2"/>
        <v>619.44107507678177</v>
      </c>
      <c r="H61" s="24">
        <f t="shared" si="3"/>
        <v>186.20871366628685</v>
      </c>
      <c r="I61" s="11">
        <f t="shared" si="4"/>
        <v>0</v>
      </c>
      <c r="J61" s="11">
        <f t="shared" si="5"/>
        <v>0</v>
      </c>
      <c r="K61" s="11">
        <f t="shared" si="6"/>
        <v>1</v>
      </c>
      <c r="L61" s="11">
        <f t="shared" si="7"/>
        <v>0</v>
      </c>
      <c r="M61" s="11" t="s">
        <v>3</v>
      </c>
    </row>
    <row r="62" spans="1:13" x14ac:dyDescent="0.2">
      <c r="A62" s="27">
        <v>6702</v>
      </c>
      <c r="B62" s="11">
        <v>0</v>
      </c>
      <c r="C62" s="24">
        <v>46720.400166175241</v>
      </c>
      <c r="D62" s="24">
        <v>176.64164837536651</v>
      </c>
      <c r="E62" s="24">
        <v>161.30494287698664</v>
      </c>
      <c r="F62" s="24">
        <f t="shared" si="1"/>
        <v>21281.390459827155</v>
      </c>
      <c r="G62" s="24">
        <f t="shared" si="2"/>
        <v>619.44107507678177</v>
      </c>
      <c r="H62" s="24">
        <f t="shared" si="3"/>
        <v>186.20871366628685</v>
      </c>
      <c r="I62" s="11">
        <f t="shared" si="4"/>
        <v>1</v>
      </c>
      <c r="J62" s="11">
        <f t="shared" si="5"/>
        <v>0</v>
      </c>
      <c r="K62" s="11">
        <f t="shared" si="6"/>
        <v>0</v>
      </c>
      <c r="L62" s="11">
        <f t="shared" si="7"/>
        <v>0</v>
      </c>
      <c r="M62" s="11" t="s">
        <v>3</v>
      </c>
    </row>
    <row r="63" spans="1:13" x14ac:dyDescent="0.2">
      <c r="A63" s="27">
        <v>6704</v>
      </c>
      <c r="B63" s="11">
        <v>0</v>
      </c>
      <c r="C63" s="24">
        <v>25821.268397073745</v>
      </c>
      <c r="D63" s="24">
        <v>98.214972544595</v>
      </c>
      <c r="E63" s="24">
        <v>94.474175088343713</v>
      </c>
      <c r="F63" s="24">
        <f t="shared" si="1"/>
        <v>21281.390459827155</v>
      </c>
      <c r="G63" s="24">
        <f t="shared" si="2"/>
        <v>619.44107507678177</v>
      </c>
      <c r="H63" s="24">
        <f t="shared" si="3"/>
        <v>186.20871366628685</v>
      </c>
      <c r="I63" s="11">
        <f t="shared" si="4"/>
        <v>1</v>
      </c>
      <c r="J63" s="11">
        <f t="shared" si="5"/>
        <v>0</v>
      </c>
      <c r="K63" s="11">
        <f t="shared" si="6"/>
        <v>0</v>
      </c>
      <c r="L63" s="11">
        <f t="shared" si="7"/>
        <v>0</v>
      </c>
      <c r="M63" s="11" t="s">
        <v>3</v>
      </c>
    </row>
    <row r="64" spans="1:13" x14ac:dyDescent="0.2">
      <c r="A64" s="27">
        <v>6708</v>
      </c>
      <c r="B64" s="11">
        <v>0</v>
      </c>
      <c r="C64" s="24">
        <v>3318.0966195941442</v>
      </c>
      <c r="D64" s="24">
        <v>222.94164668415405</v>
      </c>
      <c r="E64" s="24">
        <v>76.462939416965824</v>
      </c>
      <c r="F64" s="24">
        <f t="shared" si="1"/>
        <v>21281.390459827155</v>
      </c>
      <c r="G64" s="24">
        <f t="shared" si="2"/>
        <v>619.44107507678177</v>
      </c>
      <c r="H64" s="24">
        <f t="shared" si="3"/>
        <v>186.20871366628685</v>
      </c>
      <c r="I64" s="11">
        <f t="shared" si="4"/>
        <v>0</v>
      </c>
      <c r="J64" s="11">
        <f t="shared" si="5"/>
        <v>0</v>
      </c>
      <c r="K64" s="11">
        <f t="shared" si="6"/>
        <v>0</v>
      </c>
      <c r="L64" s="11">
        <f t="shared" si="7"/>
        <v>0</v>
      </c>
      <c r="M64" s="11" t="s">
        <v>3</v>
      </c>
    </row>
    <row r="65" spans="1:13" x14ac:dyDescent="0.2">
      <c r="A65" s="27">
        <v>6714</v>
      </c>
      <c r="B65" s="11">
        <v>0</v>
      </c>
      <c r="C65" s="24">
        <v>608.24309012516096</v>
      </c>
      <c r="D65" s="24">
        <v>177.89946175738723</v>
      </c>
      <c r="E65" s="24">
        <v>62.350165681962523</v>
      </c>
      <c r="F65" s="24">
        <f t="shared" si="1"/>
        <v>21281.390459827155</v>
      </c>
      <c r="G65" s="24">
        <f t="shared" si="2"/>
        <v>619.44107507678177</v>
      </c>
      <c r="H65" s="24">
        <f t="shared" si="3"/>
        <v>186.20871366628685</v>
      </c>
      <c r="I65" s="11">
        <f t="shared" si="4"/>
        <v>0</v>
      </c>
      <c r="J65" s="11">
        <f t="shared" si="5"/>
        <v>0</v>
      </c>
      <c r="K65" s="11">
        <f t="shared" si="6"/>
        <v>0</v>
      </c>
      <c r="L65" s="11">
        <f t="shared" si="7"/>
        <v>0</v>
      </c>
      <c r="M65" s="11" t="s">
        <v>3</v>
      </c>
    </row>
    <row r="66" spans="1:13" x14ac:dyDescent="0.2">
      <c r="A66" s="27">
        <v>6720</v>
      </c>
      <c r="B66" s="11">
        <v>0</v>
      </c>
      <c r="C66" s="24">
        <v>379.14133568677079</v>
      </c>
      <c r="D66" s="24">
        <v>210.06317906570976</v>
      </c>
      <c r="E66" s="24">
        <v>83.822805944496508</v>
      </c>
      <c r="F66" s="24">
        <f t="shared" si="1"/>
        <v>21281.390459827155</v>
      </c>
      <c r="G66" s="24">
        <f t="shared" si="2"/>
        <v>619.44107507678177</v>
      </c>
      <c r="H66" s="24">
        <f t="shared" si="3"/>
        <v>186.20871366628685</v>
      </c>
      <c r="I66" s="11">
        <f t="shared" si="4"/>
        <v>0</v>
      </c>
      <c r="J66" s="11">
        <f t="shared" si="5"/>
        <v>0</v>
      </c>
      <c r="K66" s="11">
        <f t="shared" si="6"/>
        <v>0</v>
      </c>
      <c r="L66" s="11">
        <f t="shared" si="7"/>
        <v>0</v>
      </c>
      <c r="M66" s="11" t="s">
        <v>3</v>
      </c>
    </row>
    <row r="67" spans="1:13" x14ac:dyDescent="0.2">
      <c r="A67" s="27">
        <v>6722</v>
      </c>
      <c r="B67" s="11">
        <v>0</v>
      </c>
      <c r="C67" s="24">
        <v>1420.2036542699004</v>
      </c>
      <c r="D67" s="24">
        <v>183.7813559680784</v>
      </c>
      <c r="E67" s="24">
        <v>108.29028492025996</v>
      </c>
      <c r="F67" s="24">
        <f t="shared" si="1"/>
        <v>21281.390459827155</v>
      </c>
      <c r="G67" s="24">
        <f t="shared" si="2"/>
        <v>619.44107507678177</v>
      </c>
      <c r="H67" s="24">
        <f t="shared" si="3"/>
        <v>186.20871366628685</v>
      </c>
      <c r="I67" s="11">
        <f t="shared" si="4"/>
        <v>0</v>
      </c>
      <c r="J67" s="11">
        <f t="shared" si="5"/>
        <v>0</v>
      </c>
      <c r="K67" s="11">
        <f t="shared" si="6"/>
        <v>0</v>
      </c>
      <c r="L67" s="11">
        <f t="shared" si="7"/>
        <v>0</v>
      </c>
      <c r="M67" s="11" t="s">
        <v>3</v>
      </c>
    </row>
    <row r="68" spans="1:13" x14ac:dyDescent="0.2">
      <c r="A68" s="27">
        <v>6740</v>
      </c>
      <c r="B68" s="11">
        <v>0</v>
      </c>
      <c r="C68" s="24">
        <v>1057.3924315765332</v>
      </c>
      <c r="D68" s="24">
        <v>121.78542892878794</v>
      </c>
      <c r="E68" s="24">
        <v>69.723300618928363</v>
      </c>
      <c r="F68" s="24">
        <f t="shared" si="1"/>
        <v>21281.390459827155</v>
      </c>
      <c r="G68" s="24">
        <f t="shared" si="2"/>
        <v>619.44107507678177</v>
      </c>
      <c r="H68" s="24">
        <f t="shared" si="3"/>
        <v>186.20871366628685</v>
      </c>
      <c r="I68" s="11">
        <f t="shared" si="4"/>
        <v>0</v>
      </c>
      <c r="J68" s="11">
        <f t="shared" si="5"/>
        <v>0</v>
      </c>
      <c r="K68" s="11">
        <f t="shared" si="6"/>
        <v>0</v>
      </c>
      <c r="L68" s="11">
        <f t="shared" si="7"/>
        <v>0</v>
      </c>
      <c r="M68" s="11" t="s">
        <v>3</v>
      </c>
    </row>
    <row r="69" spans="1:13" x14ac:dyDescent="0.2">
      <c r="A69" s="27">
        <v>6746</v>
      </c>
      <c r="B69" s="11">
        <v>0</v>
      </c>
      <c r="C69" s="24">
        <v>700.20715004368071</v>
      </c>
      <c r="D69" s="24">
        <v>239.99596174136207</v>
      </c>
      <c r="E69" s="24">
        <v>81.401419955406297</v>
      </c>
      <c r="F69" s="24">
        <f t="shared" ref="F69:F80" si="8">10^4.328</f>
        <v>21281.390459827155</v>
      </c>
      <c r="G69" s="24">
        <f t="shared" ref="G69:G80" si="9">10^2.792</f>
        <v>619.44107507678177</v>
      </c>
      <c r="H69" s="24">
        <f t="shared" ref="H69:H80" si="10">10^2.27</f>
        <v>186.20871366628685</v>
      </c>
      <c r="I69" s="11">
        <f t="shared" ref="I69:I80" si="11">IF(C69&gt;=F69,1,0)</f>
        <v>0</v>
      </c>
      <c r="J69" s="11">
        <f t="shared" ref="J69:J80" si="12">IF(D69&gt;=G69,1,0)</f>
        <v>0</v>
      </c>
      <c r="K69" s="11">
        <f t="shared" ref="K69:K80" si="13">IF(E69&gt;=H69,1,0)</f>
        <v>0</v>
      </c>
      <c r="L69" s="11">
        <f t="shared" ref="L69:L80" si="14">IF((I69+J69+K69)&gt;=2,1,0)</f>
        <v>0</v>
      </c>
      <c r="M69" s="11" t="s">
        <v>3</v>
      </c>
    </row>
    <row r="70" spans="1:13" x14ac:dyDescent="0.2">
      <c r="A70" s="27">
        <v>6748</v>
      </c>
      <c r="B70" s="11">
        <v>0</v>
      </c>
      <c r="C70" s="24">
        <v>1434.0242662577348</v>
      </c>
      <c r="D70" s="24">
        <v>191.51208156603124</v>
      </c>
      <c r="E70" s="24">
        <v>75.006399811064085</v>
      </c>
      <c r="F70" s="24">
        <f t="shared" si="8"/>
        <v>21281.390459827155</v>
      </c>
      <c r="G70" s="24">
        <f t="shared" si="9"/>
        <v>619.44107507678177</v>
      </c>
      <c r="H70" s="24">
        <f t="shared" si="10"/>
        <v>186.20871366628685</v>
      </c>
      <c r="I70" s="11">
        <f t="shared" si="11"/>
        <v>0</v>
      </c>
      <c r="J70" s="11">
        <f t="shared" si="12"/>
        <v>0</v>
      </c>
      <c r="K70" s="11">
        <f t="shared" si="13"/>
        <v>0</v>
      </c>
      <c r="L70" s="11">
        <f t="shared" si="14"/>
        <v>0</v>
      </c>
      <c r="M70" s="11" t="s">
        <v>3</v>
      </c>
    </row>
    <row r="71" spans="1:13" x14ac:dyDescent="0.2">
      <c r="A71" s="27">
        <v>6752</v>
      </c>
      <c r="B71" s="11">
        <v>0</v>
      </c>
      <c r="C71" s="24">
        <v>8049.5502928348806</v>
      </c>
      <c r="D71" s="24">
        <v>265.01415309719795</v>
      </c>
      <c r="E71" s="24">
        <v>11.740576113271706</v>
      </c>
      <c r="F71" s="24">
        <f t="shared" si="8"/>
        <v>21281.390459827155</v>
      </c>
      <c r="G71" s="24">
        <f t="shared" si="9"/>
        <v>619.44107507678177</v>
      </c>
      <c r="H71" s="24">
        <f t="shared" si="10"/>
        <v>186.20871366628685</v>
      </c>
      <c r="I71" s="11">
        <f t="shared" si="11"/>
        <v>0</v>
      </c>
      <c r="J71" s="11">
        <f t="shared" si="12"/>
        <v>0</v>
      </c>
      <c r="K71" s="11">
        <f t="shared" si="13"/>
        <v>0</v>
      </c>
      <c r="L71" s="11">
        <f t="shared" si="14"/>
        <v>0</v>
      </c>
      <c r="M71" s="11" t="s">
        <v>3</v>
      </c>
    </row>
    <row r="72" spans="1:13" x14ac:dyDescent="0.2">
      <c r="A72" s="27">
        <v>6760</v>
      </c>
      <c r="B72" s="11">
        <v>0</v>
      </c>
      <c r="C72" s="24">
        <v>12111.062949327401</v>
      </c>
      <c r="D72" s="24">
        <v>199.22339102183102</v>
      </c>
      <c r="E72" s="24">
        <v>169.66548386036445</v>
      </c>
      <c r="F72" s="24">
        <f t="shared" si="8"/>
        <v>21281.390459827155</v>
      </c>
      <c r="G72" s="24">
        <f t="shared" si="9"/>
        <v>619.44107507678177</v>
      </c>
      <c r="H72" s="24">
        <f t="shared" si="10"/>
        <v>186.20871366628685</v>
      </c>
      <c r="I72" s="11">
        <f t="shared" si="11"/>
        <v>0</v>
      </c>
      <c r="J72" s="11">
        <f t="shared" si="12"/>
        <v>0</v>
      </c>
      <c r="K72" s="11">
        <f t="shared" si="13"/>
        <v>0</v>
      </c>
      <c r="L72" s="11">
        <f t="shared" si="14"/>
        <v>0</v>
      </c>
      <c r="M72" s="11" t="s">
        <v>3</v>
      </c>
    </row>
    <row r="73" spans="1:13" x14ac:dyDescent="0.2">
      <c r="A73" s="27">
        <v>6766</v>
      </c>
      <c r="B73" s="11">
        <v>0</v>
      </c>
      <c r="C73" s="24">
        <v>14308.297790953613</v>
      </c>
      <c r="D73" s="24">
        <v>329.51648189832656</v>
      </c>
      <c r="E73" s="24">
        <v>78.213421689179171</v>
      </c>
      <c r="F73" s="24">
        <f t="shared" si="8"/>
        <v>21281.390459827155</v>
      </c>
      <c r="G73" s="24">
        <f t="shared" si="9"/>
        <v>619.44107507678177</v>
      </c>
      <c r="H73" s="24">
        <f t="shared" si="10"/>
        <v>186.20871366628685</v>
      </c>
      <c r="I73" s="11">
        <f t="shared" si="11"/>
        <v>0</v>
      </c>
      <c r="J73" s="11">
        <f t="shared" si="12"/>
        <v>0</v>
      </c>
      <c r="K73" s="11">
        <f t="shared" si="13"/>
        <v>0</v>
      </c>
      <c r="L73" s="11">
        <f t="shared" si="14"/>
        <v>0</v>
      </c>
      <c r="M73" s="11" t="s">
        <v>3</v>
      </c>
    </row>
    <row r="74" spans="1:13" x14ac:dyDescent="0.2">
      <c r="A74" s="27">
        <v>6768</v>
      </c>
      <c r="B74" s="11">
        <v>0</v>
      </c>
      <c r="C74" s="24">
        <v>614.99142557131938</v>
      </c>
      <c r="D74" s="24">
        <v>168.04891008266935</v>
      </c>
      <c r="E74" s="24">
        <v>80.625142983764235</v>
      </c>
      <c r="F74" s="24">
        <f t="shared" si="8"/>
        <v>21281.390459827155</v>
      </c>
      <c r="G74" s="24">
        <f t="shared" si="9"/>
        <v>619.44107507678177</v>
      </c>
      <c r="H74" s="24">
        <f t="shared" si="10"/>
        <v>186.20871366628685</v>
      </c>
      <c r="I74" s="11">
        <f t="shared" si="11"/>
        <v>0</v>
      </c>
      <c r="J74" s="11">
        <f t="shared" si="12"/>
        <v>0</v>
      </c>
      <c r="K74" s="11">
        <f t="shared" si="13"/>
        <v>0</v>
      </c>
      <c r="L74" s="11">
        <f t="shared" si="14"/>
        <v>0</v>
      </c>
      <c r="M74" s="11" t="s">
        <v>3</v>
      </c>
    </row>
    <row r="75" spans="1:13" x14ac:dyDescent="0.2">
      <c r="A75" s="27">
        <v>6770</v>
      </c>
      <c r="B75" s="11">
        <v>0</v>
      </c>
      <c r="C75" s="24">
        <v>1541.5932550680768</v>
      </c>
      <c r="D75" s="24">
        <v>138.06910730264866</v>
      </c>
      <c r="E75" s="24">
        <v>68.419513573494598</v>
      </c>
      <c r="F75" s="24">
        <f t="shared" si="8"/>
        <v>21281.390459827155</v>
      </c>
      <c r="G75" s="24">
        <f t="shared" si="9"/>
        <v>619.44107507678177</v>
      </c>
      <c r="H75" s="24">
        <f t="shared" si="10"/>
        <v>186.20871366628685</v>
      </c>
      <c r="I75" s="11">
        <f t="shared" si="11"/>
        <v>0</v>
      </c>
      <c r="J75" s="11">
        <f t="shared" si="12"/>
        <v>0</v>
      </c>
      <c r="K75" s="11">
        <f t="shared" si="13"/>
        <v>0</v>
      </c>
      <c r="L75" s="11">
        <f t="shared" si="14"/>
        <v>0</v>
      </c>
      <c r="M75" s="11" t="s">
        <v>3</v>
      </c>
    </row>
    <row r="76" spans="1:13" x14ac:dyDescent="0.2">
      <c r="A76" s="27">
        <v>6776</v>
      </c>
      <c r="B76" s="11">
        <v>0</v>
      </c>
      <c r="C76" s="24">
        <v>21426.660830966994</v>
      </c>
      <c r="D76" s="24">
        <v>181.75748248776122</v>
      </c>
      <c r="E76" s="24">
        <v>157.79494123995994</v>
      </c>
      <c r="F76" s="24">
        <f t="shared" si="8"/>
        <v>21281.390459827155</v>
      </c>
      <c r="G76" s="24">
        <f t="shared" si="9"/>
        <v>619.44107507678177</v>
      </c>
      <c r="H76" s="24">
        <f t="shared" si="10"/>
        <v>186.20871366628685</v>
      </c>
      <c r="I76" s="11">
        <f t="shared" si="11"/>
        <v>1</v>
      </c>
      <c r="J76" s="11">
        <f t="shared" si="12"/>
        <v>0</v>
      </c>
      <c r="K76" s="11">
        <f t="shared" si="13"/>
        <v>0</v>
      </c>
      <c r="L76" s="11">
        <f t="shared" si="14"/>
        <v>0</v>
      </c>
      <c r="M76" s="11" t="s">
        <v>3</v>
      </c>
    </row>
    <row r="77" spans="1:13" x14ac:dyDescent="0.2">
      <c r="A77" s="27">
        <v>6782</v>
      </c>
      <c r="B77" s="11">
        <v>0</v>
      </c>
      <c r="C77" s="24">
        <v>607.48355594195357</v>
      </c>
      <c r="D77" s="24">
        <v>158.22708317968622</v>
      </c>
      <c r="E77" s="24">
        <v>64.191631726129685</v>
      </c>
      <c r="F77" s="24">
        <f t="shared" si="8"/>
        <v>21281.390459827155</v>
      </c>
      <c r="G77" s="24">
        <f t="shared" si="9"/>
        <v>619.44107507678177</v>
      </c>
      <c r="H77" s="24">
        <f t="shared" si="10"/>
        <v>186.20871366628685</v>
      </c>
      <c r="I77" s="11">
        <f t="shared" si="11"/>
        <v>0</v>
      </c>
      <c r="J77" s="11">
        <f t="shared" si="12"/>
        <v>0</v>
      </c>
      <c r="K77" s="11">
        <f t="shared" si="13"/>
        <v>0</v>
      </c>
      <c r="L77" s="11">
        <f t="shared" si="14"/>
        <v>0</v>
      </c>
      <c r="M77" s="11" t="s">
        <v>3</v>
      </c>
    </row>
    <row r="78" spans="1:13" x14ac:dyDescent="0.2">
      <c r="A78" s="27">
        <v>6784</v>
      </c>
      <c r="B78" s="11">
        <v>0</v>
      </c>
      <c r="C78" s="24">
        <v>818.77419273467137</v>
      </c>
      <c r="D78" s="24">
        <v>154.79263308876602</v>
      </c>
      <c r="E78" s="24">
        <v>87.685630183336343</v>
      </c>
      <c r="F78" s="24">
        <f t="shared" si="8"/>
        <v>21281.390459827155</v>
      </c>
      <c r="G78" s="24">
        <f t="shared" si="9"/>
        <v>619.44107507678177</v>
      </c>
      <c r="H78" s="24">
        <f t="shared" si="10"/>
        <v>186.20871366628685</v>
      </c>
      <c r="I78" s="11">
        <f t="shared" si="11"/>
        <v>0</v>
      </c>
      <c r="J78" s="11">
        <f t="shared" si="12"/>
        <v>0</v>
      </c>
      <c r="K78" s="11">
        <f t="shared" si="13"/>
        <v>0</v>
      </c>
      <c r="L78" s="11">
        <f t="shared" si="14"/>
        <v>0</v>
      </c>
      <c r="M78" s="11" t="s">
        <v>3</v>
      </c>
    </row>
    <row r="79" spans="1:13" x14ac:dyDescent="0.2">
      <c r="A79" s="27">
        <v>6786</v>
      </c>
      <c r="B79" s="11">
        <v>0</v>
      </c>
      <c r="C79" s="24">
        <v>62328.914691098587</v>
      </c>
      <c r="D79" s="24">
        <v>4053.3648943450921</v>
      </c>
      <c r="E79" s="24">
        <v>65.856264638897756</v>
      </c>
      <c r="F79" s="24">
        <f t="shared" si="8"/>
        <v>21281.390459827155</v>
      </c>
      <c r="G79" s="24">
        <f t="shared" si="9"/>
        <v>619.44107507678177</v>
      </c>
      <c r="H79" s="24">
        <f t="shared" si="10"/>
        <v>186.20871366628685</v>
      </c>
      <c r="I79" s="11">
        <f t="shared" si="11"/>
        <v>1</v>
      </c>
      <c r="J79" s="11">
        <f t="shared" si="12"/>
        <v>1</v>
      </c>
      <c r="K79" s="11">
        <f t="shared" si="13"/>
        <v>0</v>
      </c>
      <c r="L79" s="11">
        <f t="shared" si="14"/>
        <v>1</v>
      </c>
      <c r="M79" s="11" t="s">
        <v>4</v>
      </c>
    </row>
    <row r="80" spans="1:13" x14ac:dyDescent="0.2">
      <c r="A80" s="27">
        <v>6788</v>
      </c>
      <c r="B80" s="11">
        <v>0</v>
      </c>
      <c r="C80" s="24">
        <v>1704.782127265908</v>
      </c>
      <c r="D80" s="24">
        <v>716.97124880845581</v>
      </c>
      <c r="E80" s="24">
        <v>88.324881220550793</v>
      </c>
      <c r="F80" s="24">
        <f t="shared" si="8"/>
        <v>21281.390459827155</v>
      </c>
      <c r="G80" s="24">
        <f t="shared" si="9"/>
        <v>619.44107507678177</v>
      </c>
      <c r="H80" s="24">
        <f t="shared" si="10"/>
        <v>186.20871366628685</v>
      </c>
      <c r="I80" s="11">
        <f t="shared" si="11"/>
        <v>0</v>
      </c>
      <c r="J80" s="11">
        <f t="shared" si="12"/>
        <v>1</v>
      </c>
      <c r="K80" s="11">
        <f t="shared" si="13"/>
        <v>0</v>
      </c>
      <c r="L80" s="11">
        <f t="shared" si="14"/>
        <v>0</v>
      </c>
      <c r="M80" s="11" t="s">
        <v>3</v>
      </c>
    </row>
  </sheetData>
  <mergeCells count="4">
    <mergeCell ref="I2:K2"/>
    <mergeCell ref="C2:E2"/>
    <mergeCell ref="F2:H2"/>
    <mergeCell ref="A1:M1"/>
  </mergeCells>
  <phoneticPr fontId="1" type="noConversion"/>
  <conditionalFormatting sqref="I4:K80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602D4D-9BEC-46A2-80C6-4360E7441D0B}">
  <dimension ref="A1:M58"/>
  <sheetViews>
    <sheetView workbookViewId="0">
      <pane ySplit="3" topLeftCell="A4" activePane="bottomLeft" state="frozen"/>
      <selection pane="bottomLeft" sqref="A1:M1"/>
    </sheetView>
  </sheetViews>
  <sheetFormatPr baseColWidth="10" defaultColWidth="8.83203125" defaultRowHeight="16" x14ac:dyDescent="0.2"/>
  <cols>
    <col min="1" max="1" width="12.5" style="3" bestFit="1" customWidth="1"/>
    <col min="2" max="2" width="18" style="1" customWidth="1"/>
    <col min="3" max="3" width="16.33203125" style="20" customWidth="1"/>
    <col min="4" max="4" width="18.1640625" style="20" customWidth="1"/>
    <col min="5" max="5" width="15.6640625" style="20" customWidth="1"/>
    <col min="6" max="6" width="16.5" style="20" customWidth="1"/>
    <col min="7" max="7" width="18" style="20" customWidth="1"/>
    <col min="8" max="8" width="17.1640625" style="20" customWidth="1"/>
    <col min="9" max="9" width="16.5" style="4" customWidth="1"/>
    <col min="10" max="10" width="19.6640625" style="4" customWidth="1"/>
    <col min="11" max="11" width="17.5" style="4" customWidth="1"/>
    <col min="12" max="12" width="10.83203125" style="4" bestFit="1" customWidth="1"/>
    <col min="13" max="13" width="12.83203125" style="4" bestFit="1" customWidth="1"/>
    <col min="14" max="16384" width="8.83203125" style="1"/>
  </cols>
  <sheetData>
    <row r="1" spans="1:13" ht="17" thickBot="1" x14ac:dyDescent="0.25">
      <c r="A1" s="29" t="s">
        <v>42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1"/>
    </row>
    <row r="2" spans="1:13" x14ac:dyDescent="0.2">
      <c r="A2" s="9"/>
      <c r="B2" s="9"/>
      <c r="C2" s="34" t="s">
        <v>10</v>
      </c>
      <c r="D2" s="35"/>
      <c r="E2" s="36"/>
      <c r="F2" s="34" t="s">
        <v>13</v>
      </c>
      <c r="G2" s="35"/>
      <c r="H2" s="36"/>
      <c r="I2" s="37" t="s">
        <v>9</v>
      </c>
      <c r="J2" s="38"/>
      <c r="K2" s="39"/>
      <c r="L2" s="10"/>
      <c r="M2" s="10"/>
    </row>
    <row r="3" spans="1:13" ht="68" x14ac:dyDescent="0.2">
      <c r="A3" s="21" t="s">
        <v>0</v>
      </c>
      <c r="B3" s="22" t="s">
        <v>5</v>
      </c>
      <c r="C3" s="25" t="s">
        <v>6</v>
      </c>
      <c r="D3" s="25" t="s">
        <v>7</v>
      </c>
      <c r="E3" s="25" t="s">
        <v>8</v>
      </c>
      <c r="F3" s="25" t="s">
        <v>6</v>
      </c>
      <c r="G3" s="25" t="s">
        <v>7</v>
      </c>
      <c r="H3" s="25" t="s">
        <v>8</v>
      </c>
      <c r="I3" s="26" t="s">
        <v>6</v>
      </c>
      <c r="J3" s="26" t="s">
        <v>7</v>
      </c>
      <c r="K3" s="26" t="s">
        <v>8</v>
      </c>
      <c r="L3" s="26" t="s">
        <v>11</v>
      </c>
      <c r="M3" s="26" t="s">
        <v>12</v>
      </c>
    </row>
    <row r="4" spans="1:13" x14ac:dyDescent="0.2">
      <c r="A4" s="27">
        <v>7573</v>
      </c>
      <c r="B4" s="11">
        <v>1</v>
      </c>
      <c r="C4" s="24">
        <v>903.42597859960051</v>
      </c>
      <c r="D4" s="24">
        <v>0.49592026371184367</v>
      </c>
      <c r="E4" s="24">
        <v>10641.387931766416</v>
      </c>
      <c r="F4" s="24">
        <f>10^2.477</f>
        <v>299.9162518987651</v>
      </c>
      <c r="G4" s="24">
        <f>10^(-0.9)</f>
        <v>0.12589254117941667</v>
      </c>
      <c r="H4" s="24">
        <f>10^2.7</f>
        <v>501.18723362727269</v>
      </c>
      <c r="I4" s="11">
        <f>IF(C4&gt;=F4,1,0)</f>
        <v>1</v>
      </c>
      <c r="J4" s="11">
        <f t="shared" ref="J4:K4" si="0">IF(D4&gt;=G4,1,0)</f>
        <v>1</v>
      </c>
      <c r="K4" s="11">
        <f t="shared" si="0"/>
        <v>1</v>
      </c>
      <c r="L4" s="11">
        <f>IF((I4+J4+K4)&gt;=2,1,0)</f>
        <v>1</v>
      </c>
      <c r="M4" s="11" t="s">
        <v>2</v>
      </c>
    </row>
    <row r="5" spans="1:13" x14ac:dyDescent="0.2">
      <c r="A5" s="27">
        <v>7606</v>
      </c>
      <c r="B5" s="11">
        <v>1</v>
      </c>
      <c r="C5" s="24">
        <v>897.0784649171444</v>
      </c>
      <c r="D5" s="24">
        <v>9.5009364670673741E-3</v>
      </c>
      <c r="E5" s="24">
        <v>1446.9069207671996</v>
      </c>
      <c r="F5" s="24">
        <f t="shared" ref="F5:F58" si="1">10^2.477</f>
        <v>299.9162518987651</v>
      </c>
      <c r="G5" s="24">
        <f t="shared" ref="G5:G58" si="2">10^(-0.9)</f>
        <v>0.12589254117941667</v>
      </c>
      <c r="H5" s="24">
        <f t="shared" ref="H5:H58" si="3">10^2.7</f>
        <v>501.18723362727269</v>
      </c>
      <c r="I5" s="11">
        <f t="shared" ref="I5:I58" si="4">IF(C5&gt;=F5,1,0)</f>
        <v>1</v>
      </c>
      <c r="J5" s="11">
        <f t="shared" ref="J5:J58" si="5">IF(D5&gt;=G5,1,0)</f>
        <v>0</v>
      </c>
      <c r="K5" s="11">
        <f t="shared" ref="K5:K58" si="6">IF(E5&gt;=H5,1,0)</f>
        <v>1</v>
      </c>
      <c r="L5" s="11">
        <f t="shared" ref="L5:L58" si="7">IF((I5+J5+K5)&gt;=2,1,0)</f>
        <v>1</v>
      </c>
      <c r="M5" s="11" t="s">
        <v>2</v>
      </c>
    </row>
    <row r="6" spans="1:13" x14ac:dyDescent="0.2">
      <c r="A6" s="27">
        <v>7574</v>
      </c>
      <c r="B6" s="11">
        <v>1</v>
      </c>
      <c r="C6" s="24">
        <v>4055.2123943692222</v>
      </c>
      <c r="D6" s="24">
        <v>0</v>
      </c>
      <c r="E6" s="24">
        <v>389.79737536218846</v>
      </c>
      <c r="F6" s="24">
        <f t="shared" si="1"/>
        <v>299.9162518987651</v>
      </c>
      <c r="G6" s="24">
        <f t="shared" si="2"/>
        <v>0.12589254117941667</v>
      </c>
      <c r="H6" s="24">
        <f t="shared" si="3"/>
        <v>501.18723362727269</v>
      </c>
      <c r="I6" s="11">
        <f t="shared" si="4"/>
        <v>1</v>
      </c>
      <c r="J6" s="11">
        <f t="shared" si="5"/>
        <v>0</v>
      </c>
      <c r="K6" s="11">
        <f t="shared" si="6"/>
        <v>0</v>
      </c>
      <c r="L6" s="11">
        <f t="shared" si="7"/>
        <v>0</v>
      </c>
      <c r="M6" s="11" t="s">
        <v>1</v>
      </c>
    </row>
    <row r="7" spans="1:13" x14ac:dyDescent="0.2">
      <c r="A7" s="27">
        <v>7607</v>
      </c>
      <c r="B7" s="11">
        <v>1</v>
      </c>
      <c r="C7" s="24">
        <v>11228.377271499643</v>
      </c>
      <c r="D7" s="24">
        <v>4.3380398189520164E-2</v>
      </c>
      <c r="E7" s="24">
        <v>1789.8104112822057</v>
      </c>
      <c r="F7" s="24">
        <f t="shared" si="1"/>
        <v>299.9162518987651</v>
      </c>
      <c r="G7" s="24">
        <f t="shared" si="2"/>
        <v>0.12589254117941667</v>
      </c>
      <c r="H7" s="24">
        <f t="shared" si="3"/>
        <v>501.18723362727269</v>
      </c>
      <c r="I7" s="11">
        <f t="shared" si="4"/>
        <v>1</v>
      </c>
      <c r="J7" s="11">
        <f t="shared" si="5"/>
        <v>0</v>
      </c>
      <c r="K7" s="11">
        <f t="shared" si="6"/>
        <v>1</v>
      </c>
      <c r="L7" s="11">
        <f t="shared" si="7"/>
        <v>1</v>
      </c>
      <c r="M7" s="11" t="s">
        <v>2</v>
      </c>
    </row>
    <row r="8" spans="1:13" x14ac:dyDescent="0.2">
      <c r="A8" s="27">
        <v>7575</v>
      </c>
      <c r="B8" s="11">
        <v>1</v>
      </c>
      <c r="C8" s="24">
        <v>80.78273831526009</v>
      </c>
      <c r="D8" s="24">
        <v>0</v>
      </c>
      <c r="E8" s="24">
        <v>164.45305009993734</v>
      </c>
      <c r="F8" s="24">
        <f t="shared" si="1"/>
        <v>299.9162518987651</v>
      </c>
      <c r="G8" s="24">
        <f t="shared" si="2"/>
        <v>0.12589254117941667</v>
      </c>
      <c r="H8" s="24">
        <f t="shared" si="3"/>
        <v>501.18723362727269</v>
      </c>
      <c r="I8" s="11">
        <f t="shared" si="4"/>
        <v>0</v>
      </c>
      <c r="J8" s="11">
        <f t="shared" si="5"/>
        <v>0</v>
      </c>
      <c r="K8" s="11">
        <f t="shared" si="6"/>
        <v>0</v>
      </c>
      <c r="L8" s="11">
        <f t="shared" si="7"/>
        <v>0</v>
      </c>
      <c r="M8" s="11" t="s">
        <v>1</v>
      </c>
    </row>
    <row r="9" spans="1:13" x14ac:dyDescent="0.2">
      <c r="A9" s="27">
        <v>7609</v>
      </c>
      <c r="B9" s="11">
        <v>1</v>
      </c>
      <c r="C9" s="24">
        <v>212904.24940140365</v>
      </c>
      <c r="D9" s="24">
        <v>0.52016841504271527</v>
      </c>
      <c r="E9" s="24">
        <v>2468.7848661787675</v>
      </c>
      <c r="F9" s="24">
        <f t="shared" si="1"/>
        <v>299.9162518987651</v>
      </c>
      <c r="G9" s="24">
        <f t="shared" si="2"/>
        <v>0.12589254117941667</v>
      </c>
      <c r="H9" s="24">
        <f t="shared" si="3"/>
        <v>501.18723362727269</v>
      </c>
      <c r="I9" s="11">
        <f t="shared" si="4"/>
        <v>1</v>
      </c>
      <c r="J9" s="11">
        <f t="shared" si="5"/>
        <v>1</v>
      </c>
      <c r="K9" s="11">
        <f t="shared" si="6"/>
        <v>1</v>
      </c>
      <c r="L9" s="11">
        <f t="shared" si="7"/>
        <v>1</v>
      </c>
      <c r="M9" s="11" t="s">
        <v>2</v>
      </c>
    </row>
    <row r="10" spans="1:13" x14ac:dyDescent="0.2">
      <c r="A10" s="27">
        <v>7610</v>
      </c>
      <c r="B10" s="11">
        <v>1</v>
      </c>
      <c r="C10" s="24">
        <v>4077.3838563290669</v>
      </c>
      <c r="D10" s="24">
        <v>0.13298975477902325</v>
      </c>
      <c r="E10" s="24">
        <v>611.56710484702444</v>
      </c>
      <c r="F10" s="24">
        <f t="shared" si="1"/>
        <v>299.9162518987651</v>
      </c>
      <c r="G10" s="24">
        <f t="shared" si="2"/>
        <v>0.12589254117941667</v>
      </c>
      <c r="H10" s="24">
        <f t="shared" si="3"/>
        <v>501.18723362727269</v>
      </c>
      <c r="I10" s="11">
        <f t="shared" si="4"/>
        <v>1</v>
      </c>
      <c r="J10" s="11">
        <f t="shared" si="5"/>
        <v>1</v>
      </c>
      <c r="K10" s="11">
        <f t="shared" si="6"/>
        <v>1</v>
      </c>
      <c r="L10" s="11">
        <f t="shared" si="7"/>
        <v>1</v>
      </c>
      <c r="M10" s="11" t="s">
        <v>2</v>
      </c>
    </row>
    <row r="11" spans="1:13" x14ac:dyDescent="0.2">
      <c r="A11" s="27">
        <v>7611</v>
      </c>
      <c r="B11" s="11">
        <v>1</v>
      </c>
      <c r="C11" s="24">
        <v>1969.3171835081826</v>
      </c>
      <c r="D11" s="24">
        <v>0.16532063596691554</v>
      </c>
      <c r="E11" s="24">
        <v>440.6233221092491</v>
      </c>
      <c r="F11" s="24">
        <f t="shared" si="1"/>
        <v>299.9162518987651</v>
      </c>
      <c r="G11" s="24">
        <f t="shared" si="2"/>
        <v>0.12589254117941667</v>
      </c>
      <c r="H11" s="24">
        <f t="shared" si="3"/>
        <v>501.18723362727269</v>
      </c>
      <c r="I11" s="11">
        <f t="shared" si="4"/>
        <v>1</v>
      </c>
      <c r="J11" s="11">
        <f t="shared" si="5"/>
        <v>1</v>
      </c>
      <c r="K11" s="11">
        <f t="shared" si="6"/>
        <v>0</v>
      </c>
      <c r="L11" s="11">
        <f t="shared" si="7"/>
        <v>1</v>
      </c>
      <c r="M11" s="11" t="s">
        <v>2</v>
      </c>
    </row>
    <row r="12" spans="1:13" x14ac:dyDescent="0.2">
      <c r="A12" s="27">
        <v>7613</v>
      </c>
      <c r="B12" s="11">
        <v>1</v>
      </c>
      <c r="C12" s="24">
        <v>16884.125779678496</v>
      </c>
      <c r="D12" s="24">
        <v>0.13395200087988124</v>
      </c>
      <c r="E12" s="24">
        <v>1829.4212963924938</v>
      </c>
      <c r="F12" s="24">
        <f t="shared" si="1"/>
        <v>299.9162518987651</v>
      </c>
      <c r="G12" s="24">
        <f t="shared" si="2"/>
        <v>0.12589254117941667</v>
      </c>
      <c r="H12" s="24">
        <f t="shared" si="3"/>
        <v>501.18723362727269</v>
      </c>
      <c r="I12" s="11">
        <f t="shared" si="4"/>
        <v>1</v>
      </c>
      <c r="J12" s="11">
        <f t="shared" si="5"/>
        <v>1</v>
      </c>
      <c r="K12" s="11">
        <f t="shared" si="6"/>
        <v>1</v>
      </c>
      <c r="L12" s="11">
        <f t="shared" si="7"/>
        <v>1</v>
      </c>
      <c r="M12" s="11" t="s">
        <v>2</v>
      </c>
    </row>
    <row r="13" spans="1:13" x14ac:dyDescent="0.2">
      <c r="A13" s="27">
        <v>7618</v>
      </c>
      <c r="B13" s="11">
        <v>1</v>
      </c>
      <c r="C13" s="24">
        <v>97.342777253199444</v>
      </c>
      <c r="D13" s="24">
        <v>1.8323064506768419E-2</v>
      </c>
      <c r="E13" s="24">
        <v>313.68048847111083</v>
      </c>
      <c r="F13" s="24">
        <f t="shared" si="1"/>
        <v>299.9162518987651</v>
      </c>
      <c r="G13" s="24">
        <f t="shared" si="2"/>
        <v>0.12589254117941667</v>
      </c>
      <c r="H13" s="24">
        <f t="shared" si="3"/>
        <v>501.18723362727269</v>
      </c>
      <c r="I13" s="11">
        <f t="shared" si="4"/>
        <v>0</v>
      </c>
      <c r="J13" s="11">
        <f t="shared" si="5"/>
        <v>0</v>
      </c>
      <c r="K13" s="11">
        <f t="shared" si="6"/>
        <v>0</v>
      </c>
      <c r="L13" s="11">
        <f t="shared" si="7"/>
        <v>0</v>
      </c>
      <c r="M13" s="11" t="s">
        <v>1</v>
      </c>
    </row>
    <row r="14" spans="1:13" x14ac:dyDescent="0.2">
      <c r="A14" s="27">
        <v>7622</v>
      </c>
      <c r="B14" s="11">
        <v>1</v>
      </c>
      <c r="C14" s="24">
        <v>4431.9429666398655</v>
      </c>
      <c r="D14" s="24">
        <v>1.0547891440483115E-2</v>
      </c>
      <c r="E14" s="24">
        <v>564.9706384145785</v>
      </c>
      <c r="F14" s="24">
        <f t="shared" si="1"/>
        <v>299.9162518987651</v>
      </c>
      <c r="G14" s="24">
        <f t="shared" si="2"/>
        <v>0.12589254117941667</v>
      </c>
      <c r="H14" s="24">
        <f t="shared" si="3"/>
        <v>501.18723362727269</v>
      </c>
      <c r="I14" s="11">
        <f t="shared" si="4"/>
        <v>1</v>
      </c>
      <c r="J14" s="11">
        <f t="shared" si="5"/>
        <v>0</v>
      </c>
      <c r="K14" s="11">
        <f t="shared" si="6"/>
        <v>1</v>
      </c>
      <c r="L14" s="11">
        <f t="shared" si="7"/>
        <v>1</v>
      </c>
      <c r="M14" s="11" t="s">
        <v>2</v>
      </c>
    </row>
    <row r="15" spans="1:13" x14ac:dyDescent="0.2">
      <c r="A15" s="27">
        <v>7576</v>
      </c>
      <c r="B15" s="11">
        <v>1</v>
      </c>
      <c r="C15" s="24">
        <v>235.20241255585506</v>
      </c>
      <c r="D15" s="24">
        <v>0</v>
      </c>
      <c r="E15" s="24">
        <v>766.65197657390252</v>
      </c>
      <c r="F15" s="24">
        <f t="shared" si="1"/>
        <v>299.9162518987651</v>
      </c>
      <c r="G15" s="24">
        <f t="shared" si="2"/>
        <v>0.12589254117941667</v>
      </c>
      <c r="H15" s="24">
        <f t="shared" si="3"/>
        <v>501.18723362727269</v>
      </c>
      <c r="I15" s="11">
        <f t="shared" si="4"/>
        <v>0</v>
      </c>
      <c r="J15" s="11">
        <f t="shared" si="5"/>
        <v>0</v>
      </c>
      <c r="K15" s="11">
        <f t="shared" si="6"/>
        <v>1</v>
      </c>
      <c r="L15" s="11">
        <f t="shared" si="7"/>
        <v>0</v>
      </c>
      <c r="M15" s="11" t="s">
        <v>1</v>
      </c>
    </row>
    <row r="16" spans="1:13" x14ac:dyDescent="0.2">
      <c r="A16" s="27">
        <v>7577</v>
      </c>
      <c r="B16" s="11">
        <v>1</v>
      </c>
      <c r="C16" s="24">
        <v>5227.2777093226741</v>
      </c>
      <c r="D16" s="24">
        <v>2.4548225439026152E-2</v>
      </c>
      <c r="E16" s="24">
        <v>1677.6777641463318</v>
      </c>
      <c r="F16" s="24">
        <f t="shared" si="1"/>
        <v>299.9162518987651</v>
      </c>
      <c r="G16" s="24">
        <f t="shared" si="2"/>
        <v>0.12589254117941667</v>
      </c>
      <c r="H16" s="24">
        <f t="shared" si="3"/>
        <v>501.18723362727269</v>
      </c>
      <c r="I16" s="11">
        <f t="shared" si="4"/>
        <v>1</v>
      </c>
      <c r="J16" s="11">
        <f t="shared" si="5"/>
        <v>0</v>
      </c>
      <c r="K16" s="11">
        <f t="shared" si="6"/>
        <v>1</v>
      </c>
      <c r="L16" s="11">
        <f t="shared" si="7"/>
        <v>1</v>
      </c>
      <c r="M16" s="11" t="s">
        <v>2</v>
      </c>
    </row>
    <row r="17" spans="1:13" x14ac:dyDescent="0.2">
      <c r="A17" s="27">
        <v>7578</v>
      </c>
      <c r="B17" s="11">
        <v>1</v>
      </c>
      <c r="C17" s="24">
        <v>87945.471209711744</v>
      </c>
      <c r="D17" s="24">
        <v>2.022273026106847E-2</v>
      </c>
      <c r="E17" s="24">
        <v>6767.7747387991521</v>
      </c>
      <c r="F17" s="24">
        <f t="shared" si="1"/>
        <v>299.9162518987651</v>
      </c>
      <c r="G17" s="24">
        <f t="shared" si="2"/>
        <v>0.12589254117941667</v>
      </c>
      <c r="H17" s="24">
        <f t="shared" si="3"/>
        <v>501.18723362727269</v>
      </c>
      <c r="I17" s="11">
        <f t="shared" si="4"/>
        <v>1</v>
      </c>
      <c r="J17" s="11">
        <f t="shared" si="5"/>
        <v>0</v>
      </c>
      <c r="K17" s="11">
        <f t="shared" si="6"/>
        <v>1</v>
      </c>
      <c r="L17" s="11">
        <f t="shared" si="7"/>
        <v>1</v>
      </c>
      <c r="M17" s="11" t="s">
        <v>2</v>
      </c>
    </row>
    <row r="18" spans="1:13" x14ac:dyDescent="0.2">
      <c r="A18" s="27">
        <v>7579</v>
      </c>
      <c r="B18" s="11">
        <v>1</v>
      </c>
      <c r="C18" s="24">
        <v>28364.851321716822</v>
      </c>
      <c r="D18" s="24">
        <v>6.3125956462913649E-2</v>
      </c>
      <c r="E18" s="24">
        <v>709.77441112406473</v>
      </c>
      <c r="F18" s="24">
        <f t="shared" si="1"/>
        <v>299.9162518987651</v>
      </c>
      <c r="G18" s="24">
        <f t="shared" si="2"/>
        <v>0.12589254117941667</v>
      </c>
      <c r="H18" s="24">
        <f t="shared" si="3"/>
        <v>501.18723362727269</v>
      </c>
      <c r="I18" s="11">
        <f t="shared" si="4"/>
        <v>1</v>
      </c>
      <c r="J18" s="11">
        <f t="shared" si="5"/>
        <v>0</v>
      </c>
      <c r="K18" s="11">
        <f t="shared" si="6"/>
        <v>1</v>
      </c>
      <c r="L18" s="11">
        <f t="shared" si="7"/>
        <v>1</v>
      </c>
      <c r="M18" s="11" t="s">
        <v>2</v>
      </c>
    </row>
    <row r="19" spans="1:13" x14ac:dyDescent="0.2">
      <c r="A19" s="27">
        <v>7580</v>
      </c>
      <c r="B19" s="11">
        <v>1</v>
      </c>
      <c r="C19" s="24">
        <v>58878.9907550403</v>
      </c>
      <c r="D19" s="24">
        <v>0.13347718366683903</v>
      </c>
      <c r="E19" s="24">
        <v>859.0371588924254</v>
      </c>
      <c r="F19" s="24">
        <f t="shared" si="1"/>
        <v>299.9162518987651</v>
      </c>
      <c r="G19" s="24">
        <f t="shared" si="2"/>
        <v>0.12589254117941667</v>
      </c>
      <c r="H19" s="24">
        <f t="shared" si="3"/>
        <v>501.18723362727269</v>
      </c>
      <c r="I19" s="11">
        <f t="shared" si="4"/>
        <v>1</v>
      </c>
      <c r="J19" s="11">
        <f t="shared" si="5"/>
        <v>1</v>
      </c>
      <c r="K19" s="11">
        <f t="shared" si="6"/>
        <v>1</v>
      </c>
      <c r="L19" s="11">
        <f t="shared" si="7"/>
        <v>1</v>
      </c>
      <c r="M19" s="11" t="s">
        <v>2</v>
      </c>
    </row>
    <row r="20" spans="1:13" x14ac:dyDescent="0.2">
      <c r="A20" s="27">
        <v>7624</v>
      </c>
      <c r="B20" s="11">
        <v>1</v>
      </c>
      <c r="C20" s="24">
        <v>6038.6374277524546</v>
      </c>
      <c r="D20" s="24">
        <v>0</v>
      </c>
      <c r="E20" s="24">
        <v>0</v>
      </c>
      <c r="F20" s="24">
        <f t="shared" si="1"/>
        <v>299.9162518987651</v>
      </c>
      <c r="G20" s="24">
        <f t="shared" si="2"/>
        <v>0.12589254117941667</v>
      </c>
      <c r="H20" s="24">
        <f t="shared" si="3"/>
        <v>501.18723362727269</v>
      </c>
      <c r="I20" s="11">
        <f t="shared" si="4"/>
        <v>1</v>
      </c>
      <c r="J20" s="11">
        <f t="shared" si="5"/>
        <v>0</v>
      </c>
      <c r="K20" s="11">
        <f t="shared" si="6"/>
        <v>0</v>
      </c>
      <c r="L20" s="11">
        <f t="shared" si="7"/>
        <v>0</v>
      </c>
      <c r="M20" s="11" t="s">
        <v>1</v>
      </c>
    </row>
    <row r="21" spans="1:13" x14ac:dyDescent="0.2">
      <c r="A21" s="27">
        <v>7581</v>
      </c>
      <c r="B21" s="11">
        <v>1</v>
      </c>
      <c r="C21" s="24">
        <v>38.971904365678725</v>
      </c>
      <c r="D21" s="24">
        <v>0</v>
      </c>
      <c r="E21" s="24">
        <v>491.16795144966301</v>
      </c>
      <c r="F21" s="24">
        <f t="shared" si="1"/>
        <v>299.9162518987651</v>
      </c>
      <c r="G21" s="24">
        <f t="shared" si="2"/>
        <v>0.12589254117941667</v>
      </c>
      <c r="H21" s="24">
        <f t="shared" si="3"/>
        <v>501.18723362727269</v>
      </c>
      <c r="I21" s="11">
        <f t="shared" si="4"/>
        <v>0</v>
      </c>
      <c r="J21" s="11">
        <f t="shared" si="5"/>
        <v>0</v>
      </c>
      <c r="K21" s="11">
        <f t="shared" si="6"/>
        <v>0</v>
      </c>
      <c r="L21" s="11">
        <f t="shared" si="7"/>
        <v>0</v>
      </c>
      <c r="M21" s="11" t="s">
        <v>1</v>
      </c>
    </row>
    <row r="22" spans="1:13" x14ac:dyDescent="0.2">
      <c r="A22" s="27">
        <v>7590</v>
      </c>
      <c r="B22" s="11">
        <v>1</v>
      </c>
      <c r="C22" s="24">
        <v>452.83840296712663</v>
      </c>
      <c r="D22" s="24">
        <v>0</v>
      </c>
      <c r="E22" s="24">
        <v>831.84323315087681</v>
      </c>
      <c r="F22" s="24">
        <f t="shared" si="1"/>
        <v>299.9162518987651</v>
      </c>
      <c r="G22" s="24">
        <f t="shared" si="2"/>
        <v>0.12589254117941667</v>
      </c>
      <c r="H22" s="24">
        <f t="shared" si="3"/>
        <v>501.18723362727269</v>
      </c>
      <c r="I22" s="11">
        <f t="shared" si="4"/>
        <v>1</v>
      </c>
      <c r="J22" s="11">
        <f t="shared" si="5"/>
        <v>0</v>
      </c>
      <c r="K22" s="11">
        <f t="shared" si="6"/>
        <v>1</v>
      </c>
      <c r="L22" s="11">
        <f t="shared" si="7"/>
        <v>1</v>
      </c>
      <c r="M22" s="11" t="s">
        <v>2</v>
      </c>
    </row>
    <row r="23" spans="1:13" x14ac:dyDescent="0.2">
      <c r="A23" s="27">
        <v>7600</v>
      </c>
      <c r="B23" s="11">
        <v>1</v>
      </c>
      <c r="C23" s="24">
        <v>9.8898347050316175</v>
      </c>
      <c r="D23" s="24">
        <v>0</v>
      </c>
      <c r="E23" s="24">
        <v>0</v>
      </c>
      <c r="F23" s="24">
        <f t="shared" si="1"/>
        <v>299.9162518987651</v>
      </c>
      <c r="G23" s="24">
        <f t="shared" si="2"/>
        <v>0.12589254117941667</v>
      </c>
      <c r="H23" s="24">
        <f t="shared" si="3"/>
        <v>501.18723362727269</v>
      </c>
      <c r="I23" s="11">
        <f t="shared" si="4"/>
        <v>0</v>
      </c>
      <c r="J23" s="11">
        <f t="shared" si="5"/>
        <v>0</v>
      </c>
      <c r="K23" s="11">
        <f t="shared" si="6"/>
        <v>0</v>
      </c>
      <c r="L23" s="11">
        <f t="shared" si="7"/>
        <v>0</v>
      </c>
      <c r="M23" s="11" t="s">
        <v>1</v>
      </c>
    </row>
    <row r="24" spans="1:13" x14ac:dyDescent="0.2">
      <c r="A24" s="27">
        <v>7625</v>
      </c>
      <c r="B24" s="11">
        <v>1</v>
      </c>
      <c r="C24" s="24">
        <v>1518.9634647227572</v>
      </c>
      <c r="D24" s="24">
        <v>4.5634234344716675E-2</v>
      </c>
      <c r="E24" s="24">
        <v>57.6455122541565</v>
      </c>
      <c r="F24" s="24">
        <f t="shared" si="1"/>
        <v>299.9162518987651</v>
      </c>
      <c r="G24" s="24">
        <f t="shared" si="2"/>
        <v>0.12589254117941667</v>
      </c>
      <c r="H24" s="24">
        <f t="shared" si="3"/>
        <v>501.18723362727269</v>
      </c>
      <c r="I24" s="11">
        <f t="shared" si="4"/>
        <v>1</v>
      </c>
      <c r="J24" s="11">
        <f t="shared" si="5"/>
        <v>0</v>
      </c>
      <c r="K24" s="11">
        <f t="shared" si="6"/>
        <v>0</v>
      </c>
      <c r="L24" s="11">
        <f t="shared" si="7"/>
        <v>0</v>
      </c>
      <c r="M24" s="11" t="s">
        <v>1</v>
      </c>
    </row>
    <row r="25" spans="1:13" x14ac:dyDescent="0.2">
      <c r="A25" s="27">
        <v>7572</v>
      </c>
      <c r="B25" s="11">
        <v>1</v>
      </c>
      <c r="C25" s="24">
        <v>50.237037199734431</v>
      </c>
      <c r="D25" s="24">
        <v>0.19701744513594246</v>
      </c>
      <c r="E25" s="24">
        <v>4359.8399483941375</v>
      </c>
      <c r="F25" s="24">
        <f t="shared" si="1"/>
        <v>299.9162518987651</v>
      </c>
      <c r="G25" s="24">
        <f t="shared" si="2"/>
        <v>0.12589254117941667</v>
      </c>
      <c r="H25" s="24">
        <f t="shared" si="3"/>
        <v>501.18723362727269</v>
      </c>
      <c r="I25" s="11">
        <f t="shared" si="4"/>
        <v>0</v>
      </c>
      <c r="J25" s="11">
        <f t="shared" si="5"/>
        <v>1</v>
      </c>
      <c r="K25" s="11">
        <f t="shared" si="6"/>
        <v>1</v>
      </c>
      <c r="L25" s="11">
        <f t="shared" si="7"/>
        <v>1</v>
      </c>
      <c r="M25" s="11" t="s">
        <v>2</v>
      </c>
    </row>
    <row r="26" spans="1:13" x14ac:dyDescent="0.2">
      <c r="A26" s="27">
        <v>7582</v>
      </c>
      <c r="B26" s="11">
        <v>1</v>
      </c>
      <c r="C26" s="24">
        <v>88242.724006506149</v>
      </c>
      <c r="D26" s="24">
        <v>0</v>
      </c>
      <c r="E26" s="24">
        <v>386.93446974228942</v>
      </c>
      <c r="F26" s="24">
        <f t="shared" si="1"/>
        <v>299.9162518987651</v>
      </c>
      <c r="G26" s="24">
        <f t="shared" si="2"/>
        <v>0.12589254117941667</v>
      </c>
      <c r="H26" s="24">
        <f t="shared" si="3"/>
        <v>501.18723362727269</v>
      </c>
      <c r="I26" s="11">
        <f t="shared" si="4"/>
        <v>1</v>
      </c>
      <c r="J26" s="11">
        <f t="shared" si="5"/>
        <v>0</v>
      </c>
      <c r="K26" s="11">
        <f t="shared" si="6"/>
        <v>0</v>
      </c>
      <c r="L26" s="11">
        <f t="shared" si="7"/>
        <v>0</v>
      </c>
      <c r="M26" s="11" t="s">
        <v>1</v>
      </c>
    </row>
    <row r="27" spans="1:13" x14ac:dyDescent="0.2">
      <c r="A27" s="27">
        <v>7583</v>
      </c>
      <c r="B27" s="11">
        <v>1</v>
      </c>
      <c r="C27" s="24">
        <v>2775.5714628060477</v>
      </c>
      <c r="D27" s="24">
        <v>0</v>
      </c>
      <c r="E27" s="24">
        <v>392.12741833019885</v>
      </c>
      <c r="F27" s="24">
        <f t="shared" si="1"/>
        <v>299.9162518987651</v>
      </c>
      <c r="G27" s="24">
        <f t="shared" si="2"/>
        <v>0.12589254117941667</v>
      </c>
      <c r="H27" s="24">
        <f t="shared" si="3"/>
        <v>501.18723362727269</v>
      </c>
      <c r="I27" s="11">
        <f t="shared" si="4"/>
        <v>1</v>
      </c>
      <c r="J27" s="11">
        <f t="shared" si="5"/>
        <v>0</v>
      </c>
      <c r="K27" s="11">
        <f t="shared" si="6"/>
        <v>0</v>
      </c>
      <c r="L27" s="11">
        <f t="shared" si="7"/>
        <v>0</v>
      </c>
      <c r="M27" s="11" t="s">
        <v>1</v>
      </c>
    </row>
    <row r="28" spans="1:13" x14ac:dyDescent="0.2">
      <c r="A28" s="27">
        <v>7603</v>
      </c>
      <c r="B28" s="11">
        <v>1</v>
      </c>
      <c r="C28" s="24">
        <v>769.95929564147991</v>
      </c>
      <c r="D28" s="24">
        <v>0</v>
      </c>
      <c r="E28" s="24">
        <v>833.19566203394709</v>
      </c>
      <c r="F28" s="24">
        <f t="shared" si="1"/>
        <v>299.9162518987651</v>
      </c>
      <c r="G28" s="24">
        <f t="shared" si="2"/>
        <v>0.12589254117941667</v>
      </c>
      <c r="H28" s="24">
        <f t="shared" si="3"/>
        <v>501.18723362727269</v>
      </c>
      <c r="I28" s="11">
        <f t="shared" si="4"/>
        <v>1</v>
      </c>
      <c r="J28" s="11">
        <f t="shared" si="5"/>
        <v>0</v>
      </c>
      <c r="K28" s="11">
        <f t="shared" si="6"/>
        <v>1</v>
      </c>
      <c r="L28" s="11">
        <f t="shared" si="7"/>
        <v>1</v>
      </c>
      <c r="M28" s="11" t="s">
        <v>2</v>
      </c>
    </row>
    <row r="29" spans="1:13" x14ac:dyDescent="0.2">
      <c r="A29" s="27">
        <v>7627</v>
      </c>
      <c r="B29" s="11">
        <v>1</v>
      </c>
      <c r="C29" s="24">
        <v>45593.88771637086</v>
      </c>
      <c r="D29" s="24">
        <v>5.0385820057312998E-3</v>
      </c>
      <c r="E29" s="24">
        <v>2231.5202388156522</v>
      </c>
      <c r="F29" s="24">
        <f t="shared" si="1"/>
        <v>299.9162518987651</v>
      </c>
      <c r="G29" s="24">
        <f t="shared" si="2"/>
        <v>0.12589254117941667</v>
      </c>
      <c r="H29" s="24">
        <f t="shared" si="3"/>
        <v>501.18723362727269</v>
      </c>
      <c r="I29" s="11">
        <f t="shared" si="4"/>
        <v>1</v>
      </c>
      <c r="J29" s="11">
        <f t="shared" si="5"/>
        <v>0</v>
      </c>
      <c r="K29" s="11">
        <f t="shared" si="6"/>
        <v>1</v>
      </c>
      <c r="L29" s="11">
        <f t="shared" si="7"/>
        <v>1</v>
      </c>
      <c r="M29" s="11" t="s">
        <v>2</v>
      </c>
    </row>
    <row r="30" spans="1:13" x14ac:dyDescent="0.2">
      <c r="A30" s="27">
        <v>7628</v>
      </c>
      <c r="B30" s="11">
        <v>1</v>
      </c>
      <c r="C30" s="24">
        <v>84988.70554189317</v>
      </c>
      <c r="D30" s="24">
        <v>1.0699535718937774</v>
      </c>
      <c r="E30" s="24">
        <v>455.57452117352148</v>
      </c>
      <c r="F30" s="24">
        <f t="shared" si="1"/>
        <v>299.9162518987651</v>
      </c>
      <c r="G30" s="24">
        <f t="shared" si="2"/>
        <v>0.12589254117941667</v>
      </c>
      <c r="H30" s="24">
        <f t="shared" si="3"/>
        <v>501.18723362727269</v>
      </c>
      <c r="I30" s="11">
        <f t="shared" si="4"/>
        <v>1</v>
      </c>
      <c r="J30" s="11">
        <f t="shared" si="5"/>
        <v>1</v>
      </c>
      <c r="K30" s="11">
        <f t="shared" si="6"/>
        <v>0</v>
      </c>
      <c r="L30" s="11">
        <f t="shared" si="7"/>
        <v>1</v>
      </c>
      <c r="M30" s="11" t="s">
        <v>2</v>
      </c>
    </row>
    <row r="31" spans="1:13" x14ac:dyDescent="0.2">
      <c r="A31" s="27">
        <v>7568</v>
      </c>
      <c r="B31" s="11">
        <v>0</v>
      </c>
      <c r="C31" s="24">
        <v>3.6576930608465967</v>
      </c>
      <c r="D31" s="24">
        <v>0</v>
      </c>
      <c r="E31" s="24">
        <v>0</v>
      </c>
      <c r="F31" s="24">
        <f t="shared" si="1"/>
        <v>299.9162518987651</v>
      </c>
      <c r="G31" s="24">
        <f t="shared" si="2"/>
        <v>0.12589254117941667</v>
      </c>
      <c r="H31" s="24">
        <f t="shared" si="3"/>
        <v>501.18723362727269</v>
      </c>
      <c r="I31" s="11">
        <f t="shared" si="4"/>
        <v>0</v>
      </c>
      <c r="J31" s="11">
        <f t="shared" si="5"/>
        <v>0</v>
      </c>
      <c r="K31" s="11">
        <f t="shared" si="6"/>
        <v>0</v>
      </c>
      <c r="L31" s="11">
        <f t="shared" si="7"/>
        <v>0</v>
      </c>
      <c r="M31" s="11" t="s">
        <v>3</v>
      </c>
    </row>
    <row r="32" spans="1:13" x14ac:dyDescent="0.2">
      <c r="A32" s="27">
        <v>7605</v>
      </c>
      <c r="B32" s="11">
        <v>0</v>
      </c>
      <c r="C32" s="24">
        <v>8.1244469961778485</v>
      </c>
      <c r="D32" s="24">
        <v>0</v>
      </c>
      <c r="E32" s="24">
        <v>458.13435950637677</v>
      </c>
      <c r="F32" s="24">
        <f t="shared" si="1"/>
        <v>299.9162518987651</v>
      </c>
      <c r="G32" s="24">
        <f t="shared" si="2"/>
        <v>0.12589254117941667</v>
      </c>
      <c r="H32" s="24">
        <f t="shared" si="3"/>
        <v>501.18723362727269</v>
      </c>
      <c r="I32" s="11">
        <f t="shared" si="4"/>
        <v>0</v>
      </c>
      <c r="J32" s="11">
        <f t="shared" si="5"/>
        <v>0</v>
      </c>
      <c r="K32" s="11">
        <f t="shared" si="6"/>
        <v>0</v>
      </c>
      <c r="L32" s="11">
        <f t="shared" si="7"/>
        <v>0</v>
      </c>
      <c r="M32" s="11" t="s">
        <v>3</v>
      </c>
    </row>
    <row r="33" spans="1:13" x14ac:dyDescent="0.2">
      <c r="A33" s="27">
        <v>7569</v>
      </c>
      <c r="B33" s="11">
        <v>0</v>
      </c>
      <c r="C33" s="24">
        <v>8.96286266969304</v>
      </c>
      <c r="D33" s="24">
        <v>0</v>
      </c>
      <c r="E33" s="24">
        <v>7385.8989245065004</v>
      </c>
      <c r="F33" s="24">
        <f t="shared" si="1"/>
        <v>299.9162518987651</v>
      </c>
      <c r="G33" s="24">
        <f t="shared" si="2"/>
        <v>0.12589254117941667</v>
      </c>
      <c r="H33" s="24">
        <f t="shared" si="3"/>
        <v>501.18723362727269</v>
      </c>
      <c r="I33" s="11">
        <f t="shared" si="4"/>
        <v>0</v>
      </c>
      <c r="J33" s="11">
        <f t="shared" si="5"/>
        <v>0</v>
      </c>
      <c r="K33" s="11">
        <f t="shared" si="6"/>
        <v>1</v>
      </c>
      <c r="L33" s="11">
        <f t="shared" si="7"/>
        <v>0</v>
      </c>
      <c r="M33" s="11" t="s">
        <v>3</v>
      </c>
    </row>
    <row r="34" spans="1:13" x14ac:dyDescent="0.2">
      <c r="A34" s="27">
        <v>7608</v>
      </c>
      <c r="B34" s="11">
        <v>0</v>
      </c>
      <c r="C34" s="24">
        <v>46.340993517388334</v>
      </c>
      <c r="D34" s="24">
        <v>0</v>
      </c>
      <c r="E34" s="24">
        <v>170.79831914973835</v>
      </c>
      <c r="F34" s="24">
        <f t="shared" si="1"/>
        <v>299.9162518987651</v>
      </c>
      <c r="G34" s="24">
        <f t="shared" si="2"/>
        <v>0.12589254117941667</v>
      </c>
      <c r="H34" s="24">
        <f t="shared" si="3"/>
        <v>501.18723362727269</v>
      </c>
      <c r="I34" s="11">
        <f t="shared" si="4"/>
        <v>0</v>
      </c>
      <c r="J34" s="11">
        <f t="shared" si="5"/>
        <v>0</v>
      </c>
      <c r="K34" s="11">
        <f t="shared" si="6"/>
        <v>0</v>
      </c>
      <c r="L34" s="11">
        <f t="shared" si="7"/>
        <v>0</v>
      </c>
      <c r="M34" s="11" t="s">
        <v>3</v>
      </c>
    </row>
    <row r="35" spans="1:13" x14ac:dyDescent="0.2">
      <c r="A35" s="27">
        <v>7571</v>
      </c>
      <c r="B35" s="11">
        <v>0</v>
      </c>
      <c r="C35" s="24">
        <v>278.04451938351895</v>
      </c>
      <c r="D35" s="24">
        <v>2.393609288189965E-2</v>
      </c>
      <c r="E35" s="24">
        <v>276.16232010960215</v>
      </c>
      <c r="F35" s="24">
        <f t="shared" si="1"/>
        <v>299.9162518987651</v>
      </c>
      <c r="G35" s="24">
        <f t="shared" si="2"/>
        <v>0.12589254117941667</v>
      </c>
      <c r="H35" s="24">
        <f t="shared" si="3"/>
        <v>501.18723362727269</v>
      </c>
      <c r="I35" s="11">
        <f t="shared" si="4"/>
        <v>0</v>
      </c>
      <c r="J35" s="11">
        <f t="shared" si="5"/>
        <v>0</v>
      </c>
      <c r="K35" s="11">
        <f t="shared" si="6"/>
        <v>0</v>
      </c>
      <c r="L35" s="11">
        <f t="shared" si="7"/>
        <v>0</v>
      </c>
      <c r="M35" s="11" t="s">
        <v>3</v>
      </c>
    </row>
    <row r="36" spans="1:13" x14ac:dyDescent="0.2">
      <c r="A36" s="27">
        <v>7612</v>
      </c>
      <c r="B36" s="11">
        <v>0</v>
      </c>
      <c r="C36" s="24">
        <v>292.95718146839033</v>
      </c>
      <c r="D36" s="24">
        <v>4.3215339505199908E-2</v>
      </c>
      <c r="E36" s="24">
        <v>83.909545872642383</v>
      </c>
      <c r="F36" s="24">
        <f t="shared" si="1"/>
        <v>299.9162518987651</v>
      </c>
      <c r="G36" s="24">
        <f t="shared" si="2"/>
        <v>0.12589254117941667</v>
      </c>
      <c r="H36" s="24">
        <f t="shared" si="3"/>
        <v>501.18723362727269</v>
      </c>
      <c r="I36" s="11">
        <f t="shared" si="4"/>
        <v>0</v>
      </c>
      <c r="J36" s="11">
        <f t="shared" si="5"/>
        <v>0</v>
      </c>
      <c r="K36" s="11">
        <f t="shared" si="6"/>
        <v>0</v>
      </c>
      <c r="L36" s="11">
        <f t="shared" si="7"/>
        <v>0</v>
      </c>
      <c r="M36" s="11" t="s">
        <v>3</v>
      </c>
    </row>
    <row r="37" spans="1:13" x14ac:dyDescent="0.2">
      <c r="A37" s="27">
        <v>7614</v>
      </c>
      <c r="B37" s="11">
        <v>0</v>
      </c>
      <c r="C37" s="24">
        <v>69182.440420220635</v>
      </c>
      <c r="D37" s="24">
        <v>2.8712136555652263E-2</v>
      </c>
      <c r="E37" s="24">
        <v>511.79449924882897</v>
      </c>
      <c r="F37" s="24">
        <f t="shared" si="1"/>
        <v>299.9162518987651</v>
      </c>
      <c r="G37" s="24">
        <f t="shared" si="2"/>
        <v>0.12589254117941667</v>
      </c>
      <c r="H37" s="24">
        <f t="shared" si="3"/>
        <v>501.18723362727269</v>
      </c>
      <c r="I37" s="11">
        <f t="shared" si="4"/>
        <v>1</v>
      </c>
      <c r="J37" s="11">
        <f t="shared" si="5"/>
        <v>0</v>
      </c>
      <c r="K37" s="11">
        <f t="shared" si="6"/>
        <v>1</v>
      </c>
      <c r="L37" s="11">
        <f t="shared" si="7"/>
        <v>1</v>
      </c>
      <c r="M37" s="11" t="s">
        <v>4</v>
      </c>
    </row>
    <row r="38" spans="1:13" x14ac:dyDescent="0.2">
      <c r="A38" s="27">
        <v>7615</v>
      </c>
      <c r="B38" s="11">
        <v>0</v>
      </c>
      <c r="C38" s="24">
        <v>637.54603024662845</v>
      </c>
      <c r="D38" s="24">
        <v>0</v>
      </c>
      <c r="E38" s="24">
        <v>410.37519852851659</v>
      </c>
      <c r="F38" s="24">
        <f t="shared" si="1"/>
        <v>299.9162518987651</v>
      </c>
      <c r="G38" s="24">
        <f t="shared" si="2"/>
        <v>0.12589254117941667</v>
      </c>
      <c r="H38" s="24">
        <f t="shared" si="3"/>
        <v>501.18723362727269</v>
      </c>
      <c r="I38" s="11">
        <f t="shared" si="4"/>
        <v>1</v>
      </c>
      <c r="J38" s="11">
        <f t="shared" si="5"/>
        <v>0</v>
      </c>
      <c r="K38" s="11">
        <f t="shared" si="6"/>
        <v>0</v>
      </c>
      <c r="L38" s="11">
        <f t="shared" si="7"/>
        <v>0</v>
      </c>
      <c r="M38" s="11" t="s">
        <v>3</v>
      </c>
    </row>
    <row r="39" spans="1:13" x14ac:dyDescent="0.2">
      <c r="A39" s="27">
        <v>7616</v>
      </c>
      <c r="B39" s="11">
        <v>0</v>
      </c>
      <c r="C39" s="24">
        <v>17.626279321706473</v>
      </c>
      <c r="D39" s="24">
        <v>0</v>
      </c>
      <c r="E39" s="24">
        <v>632.01117935144191</v>
      </c>
      <c r="F39" s="24">
        <f t="shared" si="1"/>
        <v>299.9162518987651</v>
      </c>
      <c r="G39" s="24">
        <f t="shared" si="2"/>
        <v>0.12589254117941667</v>
      </c>
      <c r="H39" s="24">
        <f t="shared" si="3"/>
        <v>501.18723362727269</v>
      </c>
      <c r="I39" s="11">
        <f t="shared" si="4"/>
        <v>0</v>
      </c>
      <c r="J39" s="11">
        <f t="shared" si="5"/>
        <v>0</v>
      </c>
      <c r="K39" s="11">
        <f t="shared" si="6"/>
        <v>1</v>
      </c>
      <c r="L39" s="11">
        <f t="shared" si="7"/>
        <v>0</v>
      </c>
      <c r="M39" s="11" t="s">
        <v>3</v>
      </c>
    </row>
    <row r="40" spans="1:13" x14ac:dyDescent="0.2">
      <c r="A40" s="27">
        <v>7617</v>
      </c>
      <c r="B40" s="11">
        <v>0</v>
      </c>
      <c r="C40" s="24">
        <v>653.85956823654226</v>
      </c>
      <c r="D40" s="24">
        <v>0</v>
      </c>
      <c r="E40" s="24">
        <v>490.63890035020137</v>
      </c>
      <c r="F40" s="24">
        <f t="shared" si="1"/>
        <v>299.9162518987651</v>
      </c>
      <c r="G40" s="24">
        <f t="shared" si="2"/>
        <v>0.12589254117941667</v>
      </c>
      <c r="H40" s="24">
        <f t="shared" si="3"/>
        <v>501.18723362727269</v>
      </c>
      <c r="I40" s="11">
        <f t="shared" si="4"/>
        <v>1</v>
      </c>
      <c r="J40" s="11">
        <f t="shared" si="5"/>
        <v>0</v>
      </c>
      <c r="K40" s="11">
        <f t="shared" si="6"/>
        <v>0</v>
      </c>
      <c r="L40" s="11">
        <f t="shared" si="7"/>
        <v>0</v>
      </c>
      <c r="M40" s="11" t="s">
        <v>3</v>
      </c>
    </row>
    <row r="41" spans="1:13" x14ac:dyDescent="0.2">
      <c r="A41" s="27">
        <v>7619</v>
      </c>
      <c r="B41" s="11">
        <v>0</v>
      </c>
      <c r="C41" s="24">
        <v>150.96073784475999</v>
      </c>
      <c r="D41" s="24">
        <v>0</v>
      </c>
      <c r="E41" s="24">
        <v>287.34451858922142</v>
      </c>
      <c r="F41" s="24">
        <f t="shared" si="1"/>
        <v>299.9162518987651</v>
      </c>
      <c r="G41" s="24">
        <f t="shared" si="2"/>
        <v>0.12589254117941667</v>
      </c>
      <c r="H41" s="24">
        <f t="shared" si="3"/>
        <v>501.18723362727269</v>
      </c>
      <c r="I41" s="11">
        <f t="shared" si="4"/>
        <v>0</v>
      </c>
      <c r="J41" s="11">
        <f t="shared" si="5"/>
        <v>0</v>
      </c>
      <c r="K41" s="11">
        <f t="shared" si="6"/>
        <v>0</v>
      </c>
      <c r="L41" s="11">
        <f t="shared" si="7"/>
        <v>0</v>
      </c>
      <c r="M41" s="11" t="s">
        <v>3</v>
      </c>
    </row>
    <row r="42" spans="1:13" x14ac:dyDescent="0.2">
      <c r="A42" s="27">
        <v>7584</v>
      </c>
      <c r="B42" s="11">
        <v>0</v>
      </c>
      <c r="C42" s="24">
        <v>0.23810720236873251</v>
      </c>
      <c r="D42" s="24">
        <v>0</v>
      </c>
      <c r="E42" s="24">
        <v>369.24621432047229</v>
      </c>
      <c r="F42" s="24">
        <f t="shared" si="1"/>
        <v>299.9162518987651</v>
      </c>
      <c r="G42" s="24">
        <f t="shared" si="2"/>
        <v>0.12589254117941667</v>
      </c>
      <c r="H42" s="24">
        <f t="shared" si="3"/>
        <v>501.18723362727269</v>
      </c>
      <c r="I42" s="11">
        <f t="shared" si="4"/>
        <v>0</v>
      </c>
      <c r="J42" s="11">
        <f t="shared" si="5"/>
        <v>0</v>
      </c>
      <c r="K42" s="11">
        <f t="shared" si="6"/>
        <v>0</v>
      </c>
      <c r="L42" s="11">
        <f t="shared" si="7"/>
        <v>0</v>
      </c>
      <c r="M42" s="11" t="s">
        <v>3</v>
      </c>
    </row>
    <row r="43" spans="1:13" x14ac:dyDescent="0.2">
      <c r="A43" s="27">
        <v>7620</v>
      </c>
      <c r="B43" s="11">
        <v>0</v>
      </c>
      <c r="C43" s="24">
        <v>470.49738415144475</v>
      </c>
      <c r="D43" s="24">
        <v>8.1479430858818497E-3</v>
      </c>
      <c r="E43" s="24">
        <v>52.095248661482501</v>
      </c>
      <c r="F43" s="24">
        <f t="shared" si="1"/>
        <v>299.9162518987651</v>
      </c>
      <c r="G43" s="24">
        <f t="shared" si="2"/>
        <v>0.12589254117941667</v>
      </c>
      <c r="H43" s="24">
        <f t="shared" si="3"/>
        <v>501.18723362727269</v>
      </c>
      <c r="I43" s="11">
        <f t="shared" si="4"/>
        <v>1</v>
      </c>
      <c r="J43" s="11">
        <f t="shared" si="5"/>
        <v>0</v>
      </c>
      <c r="K43" s="11">
        <f t="shared" si="6"/>
        <v>0</v>
      </c>
      <c r="L43" s="11">
        <f t="shared" si="7"/>
        <v>0</v>
      </c>
      <c r="M43" s="11" t="s">
        <v>3</v>
      </c>
    </row>
    <row r="44" spans="1:13" x14ac:dyDescent="0.2">
      <c r="A44" s="27">
        <v>7621</v>
      </c>
      <c r="B44" s="11">
        <v>0</v>
      </c>
      <c r="C44" s="24">
        <v>2344.1104171780039</v>
      </c>
      <c r="D44" s="24">
        <v>0</v>
      </c>
      <c r="E44" s="24">
        <v>235.77567169735966</v>
      </c>
      <c r="F44" s="24">
        <f t="shared" si="1"/>
        <v>299.9162518987651</v>
      </c>
      <c r="G44" s="24">
        <f t="shared" si="2"/>
        <v>0.12589254117941667</v>
      </c>
      <c r="H44" s="24">
        <f t="shared" si="3"/>
        <v>501.18723362727269</v>
      </c>
      <c r="I44" s="11">
        <f t="shared" si="4"/>
        <v>1</v>
      </c>
      <c r="J44" s="11">
        <f t="shared" si="5"/>
        <v>0</v>
      </c>
      <c r="K44" s="11">
        <f t="shared" si="6"/>
        <v>0</v>
      </c>
      <c r="L44" s="11">
        <f t="shared" si="7"/>
        <v>0</v>
      </c>
      <c r="M44" s="11" t="s">
        <v>3</v>
      </c>
    </row>
    <row r="45" spans="1:13" x14ac:dyDescent="0.2">
      <c r="A45" s="27">
        <v>7570</v>
      </c>
      <c r="B45" s="11">
        <v>0</v>
      </c>
      <c r="C45" s="24">
        <v>82.282748257781336</v>
      </c>
      <c r="D45" s="24">
        <v>0</v>
      </c>
      <c r="E45" s="24">
        <v>3116.7922600111901</v>
      </c>
      <c r="F45" s="24">
        <f t="shared" si="1"/>
        <v>299.9162518987651</v>
      </c>
      <c r="G45" s="24">
        <f t="shared" si="2"/>
        <v>0.12589254117941667</v>
      </c>
      <c r="H45" s="24">
        <f t="shared" si="3"/>
        <v>501.18723362727269</v>
      </c>
      <c r="I45" s="11">
        <f t="shared" si="4"/>
        <v>0</v>
      </c>
      <c r="J45" s="11">
        <f t="shared" si="5"/>
        <v>0</v>
      </c>
      <c r="K45" s="11">
        <f t="shared" si="6"/>
        <v>1</v>
      </c>
      <c r="L45" s="11">
        <f t="shared" si="7"/>
        <v>0</v>
      </c>
      <c r="M45" s="11" t="s">
        <v>3</v>
      </c>
    </row>
    <row r="46" spans="1:13" x14ac:dyDescent="0.2">
      <c r="A46" s="27">
        <v>7595</v>
      </c>
      <c r="B46" s="11">
        <v>0</v>
      </c>
      <c r="C46" s="24">
        <v>1.8463373209820457</v>
      </c>
      <c r="D46" s="24">
        <v>0</v>
      </c>
      <c r="E46" s="24">
        <v>0</v>
      </c>
      <c r="F46" s="24">
        <f t="shared" si="1"/>
        <v>299.9162518987651</v>
      </c>
      <c r="G46" s="24">
        <f t="shared" si="2"/>
        <v>0.12589254117941667</v>
      </c>
      <c r="H46" s="24">
        <f t="shared" si="3"/>
        <v>501.18723362727269</v>
      </c>
      <c r="I46" s="11">
        <f t="shared" si="4"/>
        <v>0</v>
      </c>
      <c r="J46" s="11">
        <f t="shared" si="5"/>
        <v>0</v>
      </c>
      <c r="K46" s="11">
        <f t="shared" si="6"/>
        <v>0</v>
      </c>
      <c r="L46" s="11">
        <f t="shared" si="7"/>
        <v>0</v>
      </c>
      <c r="M46" s="11" t="s">
        <v>3</v>
      </c>
    </row>
    <row r="47" spans="1:13" x14ac:dyDescent="0.2">
      <c r="A47" s="27">
        <v>7596</v>
      </c>
      <c r="B47" s="11">
        <v>0</v>
      </c>
      <c r="C47" s="24">
        <v>50.600677864678474</v>
      </c>
      <c r="D47" s="24">
        <v>0</v>
      </c>
      <c r="E47" s="24">
        <v>0</v>
      </c>
      <c r="F47" s="24">
        <f t="shared" si="1"/>
        <v>299.9162518987651</v>
      </c>
      <c r="G47" s="24">
        <f t="shared" si="2"/>
        <v>0.12589254117941667</v>
      </c>
      <c r="H47" s="24">
        <f t="shared" si="3"/>
        <v>501.18723362727269</v>
      </c>
      <c r="I47" s="11">
        <f t="shared" si="4"/>
        <v>0</v>
      </c>
      <c r="J47" s="11">
        <f t="shared" si="5"/>
        <v>0</v>
      </c>
      <c r="K47" s="11">
        <f t="shared" si="6"/>
        <v>0</v>
      </c>
      <c r="L47" s="11">
        <f t="shared" si="7"/>
        <v>0</v>
      </c>
      <c r="M47" s="11" t="s">
        <v>3</v>
      </c>
    </row>
    <row r="48" spans="1:13" x14ac:dyDescent="0.2">
      <c r="A48" s="27">
        <v>7585</v>
      </c>
      <c r="B48" s="11">
        <v>0</v>
      </c>
      <c r="C48" s="24">
        <v>24.369942502716814</v>
      </c>
      <c r="D48" s="24">
        <v>0</v>
      </c>
      <c r="E48" s="24">
        <v>247.64735444214082</v>
      </c>
      <c r="F48" s="24">
        <f t="shared" si="1"/>
        <v>299.9162518987651</v>
      </c>
      <c r="G48" s="24">
        <f t="shared" si="2"/>
        <v>0.12589254117941667</v>
      </c>
      <c r="H48" s="24">
        <f t="shared" si="3"/>
        <v>501.18723362727269</v>
      </c>
      <c r="I48" s="11">
        <f t="shared" si="4"/>
        <v>0</v>
      </c>
      <c r="J48" s="11">
        <f t="shared" si="5"/>
        <v>0</v>
      </c>
      <c r="K48" s="11">
        <f t="shared" si="6"/>
        <v>0</v>
      </c>
      <c r="L48" s="11">
        <f t="shared" si="7"/>
        <v>0</v>
      </c>
      <c r="M48" s="11" t="s">
        <v>3</v>
      </c>
    </row>
    <row r="49" spans="1:13" x14ac:dyDescent="0.2">
      <c r="A49" s="27">
        <v>7597</v>
      </c>
      <c r="B49" s="11">
        <v>0</v>
      </c>
      <c r="C49" s="24">
        <v>10343.07382517611</v>
      </c>
      <c r="D49" s="24">
        <v>5.9612530792144472E-2</v>
      </c>
      <c r="E49" s="24">
        <v>414.37317741595064</v>
      </c>
      <c r="F49" s="24">
        <f t="shared" si="1"/>
        <v>299.9162518987651</v>
      </c>
      <c r="G49" s="24">
        <f t="shared" si="2"/>
        <v>0.12589254117941667</v>
      </c>
      <c r="H49" s="24">
        <f t="shared" si="3"/>
        <v>501.18723362727269</v>
      </c>
      <c r="I49" s="11">
        <f t="shared" si="4"/>
        <v>1</v>
      </c>
      <c r="J49" s="11">
        <f t="shared" si="5"/>
        <v>0</v>
      </c>
      <c r="K49" s="11">
        <f t="shared" si="6"/>
        <v>0</v>
      </c>
      <c r="L49" s="11">
        <f t="shared" si="7"/>
        <v>0</v>
      </c>
      <c r="M49" s="11" t="s">
        <v>3</v>
      </c>
    </row>
    <row r="50" spans="1:13" x14ac:dyDescent="0.2">
      <c r="A50" s="27">
        <v>7586</v>
      </c>
      <c r="B50" s="11">
        <v>0</v>
      </c>
      <c r="C50" s="24">
        <v>1.0891039274855909</v>
      </c>
      <c r="D50" s="24">
        <v>8.7256547902026332E-2</v>
      </c>
      <c r="E50" s="24">
        <v>773.19646058781848</v>
      </c>
      <c r="F50" s="24">
        <f t="shared" si="1"/>
        <v>299.9162518987651</v>
      </c>
      <c r="G50" s="24">
        <f t="shared" si="2"/>
        <v>0.12589254117941667</v>
      </c>
      <c r="H50" s="24">
        <f t="shared" si="3"/>
        <v>501.18723362727269</v>
      </c>
      <c r="I50" s="11">
        <f t="shared" si="4"/>
        <v>0</v>
      </c>
      <c r="J50" s="11">
        <f t="shared" si="5"/>
        <v>0</v>
      </c>
      <c r="K50" s="11">
        <f t="shared" si="6"/>
        <v>1</v>
      </c>
      <c r="L50" s="11">
        <f t="shared" si="7"/>
        <v>0</v>
      </c>
      <c r="M50" s="11" t="s">
        <v>3</v>
      </c>
    </row>
    <row r="51" spans="1:13" x14ac:dyDescent="0.2">
      <c r="A51" s="27">
        <v>7587</v>
      </c>
      <c r="B51" s="11">
        <v>0</v>
      </c>
      <c r="C51" s="24">
        <v>0.3991130809606015</v>
      </c>
      <c r="D51" s="24">
        <v>0</v>
      </c>
      <c r="E51" s="24">
        <v>384.79200646353729</v>
      </c>
      <c r="F51" s="24">
        <f t="shared" si="1"/>
        <v>299.9162518987651</v>
      </c>
      <c r="G51" s="24">
        <f t="shared" si="2"/>
        <v>0.12589254117941667</v>
      </c>
      <c r="H51" s="24">
        <f t="shared" si="3"/>
        <v>501.18723362727269</v>
      </c>
      <c r="I51" s="11">
        <f t="shared" si="4"/>
        <v>0</v>
      </c>
      <c r="J51" s="11">
        <f t="shared" si="5"/>
        <v>0</v>
      </c>
      <c r="K51" s="11">
        <f t="shared" si="6"/>
        <v>0</v>
      </c>
      <c r="L51" s="11">
        <f t="shared" si="7"/>
        <v>0</v>
      </c>
      <c r="M51" s="11" t="s">
        <v>3</v>
      </c>
    </row>
    <row r="52" spans="1:13" x14ac:dyDescent="0.2">
      <c r="A52" s="27">
        <v>7588</v>
      </c>
      <c r="B52" s="11">
        <v>0</v>
      </c>
      <c r="C52" s="24">
        <v>14.988790720045557</v>
      </c>
      <c r="D52" s="24">
        <v>0</v>
      </c>
      <c r="E52" s="24">
        <v>275.76868712619239</v>
      </c>
      <c r="F52" s="24">
        <f t="shared" si="1"/>
        <v>299.9162518987651</v>
      </c>
      <c r="G52" s="24">
        <f t="shared" si="2"/>
        <v>0.12589254117941667</v>
      </c>
      <c r="H52" s="24">
        <f t="shared" si="3"/>
        <v>501.18723362727269</v>
      </c>
      <c r="I52" s="11">
        <f t="shared" si="4"/>
        <v>0</v>
      </c>
      <c r="J52" s="11">
        <f t="shared" si="5"/>
        <v>0</v>
      </c>
      <c r="K52" s="11">
        <f t="shared" si="6"/>
        <v>0</v>
      </c>
      <c r="L52" s="11">
        <f t="shared" si="7"/>
        <v>0</v>
      </c>
      <c r="M52" s="11" t="s">
        <v>3</v>
      </c>
    </row>
    <row r="53" spans="1:13" x14ac:dyDescent="0.2">
      <c r="A53" s="27">
        <v>7598</v>
      </c>
      <c r="B53" s="11">
        <v>0</v>
      </c>
      <c r="C53" s="24">
        <v>92413.311400848717</v>
      </c>
      <c r="D53" s="24">
        <v>3.8859218386953664E-2</v>
      </c>
      <c r="E53" s="24">
        <v>431.70469792508038</v>
      </c>
      <c r="F53" s="24">
        <f t="shared" si="1"/>
        <v>299.9162518987651</v>
      </c>
      <c r="G53" s="24">
        <f t="shared" si="2"/>
        <v>0.12589254117941667</v>
      </c>
      <c r="H53" s="24">
        <f t="shared" si="3"/>
        <v>501.18723362727269</v>
      </c>
      <c r="I53" s="11">
        <f t="shared" si="4"/>
        <v>1</v>
      </c>
      <c r="J53" s="11">
        <f t="shared" si="5"/>
        <v>0</v>
      </c>
      <c r="K53" s="11">
        <f t="shared" si="6"/>
        <v>0</v>
      </c>
      <c r="L53" s="11">
        <f t="shared" si="7"/>
        <v>0</v>
      </c>
      <c r="M53" s="11" t="s">
        <v>3</v>
      </c>
    </row>
    <row r="54" spans="1:13" x14ac:dyDescent="0.2">
      <c r="A54" s="27">
        <v>7623</v>
      </c>
      <c r="B54" s="11">
        <v>0</v>
      </c>
      <c r="C54" s="24">
        <v>2262.4946600511571</v>
      </c>
      <c r="D54" s="24">
        <v>0</v>
      </c>
      <c r="E54" s="24">
        <v>195.46828153777801</v>
      </c>
      <c r="F54" s="24">
        <f t="shared" si="1"/>
        <v>299.9162518987651</v>
      </c>
      <c r="G54" s="24">
        <f t="shared" si="2"/>
        <v>0.12589254117941667</v>
      </c>
      <c r="H54" s="24">
        <f t="shared" si="3"/>
        <v>501.18723362727269</v>
      </c>
      <c r="I54" s="11">
        <f t="shared" si="4"/>
        <v>1</v>
      </c>
      <c r="J54" s="11">
        <f t="shared" si="5"/>
        <v>0</v>
      </c>
      <c r="K54" s="11">
        <f t="shared" si="6"/>
        <v>0</v>
      </c>
      <c r="L54" s="11">
        <f t="shared" si="7"/>
        <v>0</v>
      </c>
      <c r="M54" s="11" t="s">
        <v>3</v>
      </c>
    </row>
    <row r="55" spans="1:13" x14ac:dyDescent="0.2">
      <c r="A55" s="27">
        <v>7589</v>
      </c>
      <c r="B55" s="11">
        <v>0</v>
      </c>
      <c r="C55" s="24">
        <v>168.99098349313653</v>
      </c>
      <c r="D55" s="24">
        <v>1.0604619703322563E-2</v>
      </c>
      <c r="E55" s="24">
        <v>499.33997569633755</v>
      </c>
      <c r="F55" s="24">
        <f t="shared" si="1"/>
        <v>299.9162518987651</v>
      </c>
      <c r="G55" s="24">
        <f t="shared" si="2"/>
        <v>0.12589254117941667</v>
      </c>
      <c r="H55" s="24">
        <f t="shared" si="3"/>
        <v>501.18723362727269</v>
      </c>
      <c r="I55" s="11">
        <f t="shared" si="4"/>
        <v>0</v>
      </c>
      <c r="J55" s="11">
        <f t="shared" si="5"/>
        <v>0</v>
      </c>
      <c r="K55" s="11">
        <f t="shared" si="6"/>
        <v>0</v>
      </c>
      <c r="L55" s="11">
        <f t="shared" si="7"/>
        <v>0</v>
      </c>
      <c r="M55" s="11" t="s">
        <v>3</v>
      </c>
    </row>
    <row r="56" spans="1:13" x14ac:dyDescent="0.2">
      <c r="A56" s="27">
        <v>7599</v>
      </c>
      <c r="B56" s="11">
        <v>0</v>
      </c>
      <c r="C56" s="24">
        <v>166.95610588058935</v>
      </c>
      <c r="D56" s="24">
        <v>0</v>
      </c>
      <c r="E56" s="24">
        <v>103.56933155422526</v>
      </c>
      <c r="F56" s="24">
        <f t="shared" si="1"/>
        <v>299.9162518987651</v>
      </c>
      <c r="G56" s="24">
        <f t="shared" si="2"/>
        <v>0.12589254117941667</v>
      </c>
      <c r="H56" s="24">
        <f t="shared" si="3"/>
        <v>501.18723362727269</v>
      </c>
      <c r="I56" s="11">
        <f t="shared" si="4"/>
        <v>0</v>
      </c>
      <c r="J56" s="11">
        <f t="shared" si="5"/>
        <v>0</v>
      </c>
      <c r="K56" s="11">
        <f t="shared" si="6"/>
        <v>0</v>
      </c>
      <c r="L56" s="11">
        <f t="shared" si="7"/>
        <v>0</v>
      </c>
      <c r="M56" s="11" t="s">
        <v>3</v>
      </c>
    </row>
    <row r="57" spans="1:13" x14ac:dyDescent="0.2">
      <c r="A57" s="27">
        <v>7592</v>
      </c>
      <c r="B57" s="11">
        <v>0</v>
      </c>
      <c r="C57" s="24">
        <v>5.798097364724538</v>
      </c>
      <c r="D57" s="24">
        <v>0</v>
      </c>
      <c r="E57" s="24">
        <v>0</v>
      </c>
      <c r="F57" s="24">
        <f t="shared" si="1"/>
        <v>299.9162518987651</v>
      </c>
      <c r="G57" s="24">
        <f t="shared" si="2"/>
        <v>0.12589254117941667</v>
      </c>
      <c r="H57" s="24">
        <f t="shared" si="3"/>
        <v>501.18723362727269</v>
      </c>
      <c r="I57" s="11">
        <f t="shared" si="4"/>
        <v>0</v>
      </c>
      <c r="J57" s="11">
        <f t="shared" si="5"/>
        <v>0</v>
      </c>
      <c r="K57" s="11">
        <f t="shared" si="6"/>
        <v>0</v>
      </c>
      <c r="L57" s="11">
        <f t="shared" si="7"/>
        <v>0</v>
      </c>
      <c r="M57" s="11" t="s">
        <v>3</v>
      </c>
    </row>
    <row r="58" spans="1:13" x14ac:dyDescent="0.2">
      <c r="A58" s="27">
        <v>7601</v>
      </c>
      <c r="B58" s="11">
        <v>0</v>
      </c>
      <c r="C58" s="24">
        <v>36.979287161936348</v>
      </c>
      <c r="D58" s="24">
        <v>1.2092528015377951E-2</v>
      </c>
      <c r="E58" s="24">
        <v>0</v>
      </c>
      <c r="F58" s="24">
        <f t="shared" si="1"/>
        <v>299.9162518987651</v>
      </c>
      <c r="G58" s="24">
        <f t="shared" si="2"/>
        <v>0.12589254117941667</v>
      </c>
      <c r="H58" s="24">
        <f t="shared" si="3"/>
        <v>501.18723362727269</v>
      </c>
      <c r="I58" s="11">
        <f t="shared" si="4"/>
        <v>0</v>
      </c>
      <c r="J58" s="11">
        <f t="shared" si="5"/>
        <v>0</v>
      </c>
      <c r="K58" s="11">
        <f t="shared" si="6"/>
        <v>0</v>
      </c>
      <c r="L58" s="11">
        <f t="shared" si="7"/>
        <v>0</v>
      </c>
      <c r="M58" s="11" t="s">
        <v>3</v>
      </c>
    </row>
  </sheetData>
  <mergeCells count="4">
    <mergeCell ref="C2:E2"/>
    <mergeCell ref="I2:K2"/>
    <mergeCell ref="F2:H2"/>
    <mergeCell ref="A1:M1"/>
  </mergeCells>
  <conditionalFormatting sqref="I4:K58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Key</vt:lpstr>
      <vt:lpstr>3A. Demographic Info</vt:lpstr>
      <vt:lpstr>3B. MCW set1</vt:lpstr>
      <vt:lpstr>3C. MCW set2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Liu, Ying</dc:creator>
  <cp:lastModifiedBy>Brian Haab</cp:lastModifiedBy>
  <dcterms:created xsi:type="dcterms:W3CDTF">2019-08-22T13:37:25Z</dcterms:created>
  <dcterms:modified xsi:type="dcterms:W3CDTF">2020-05-06T18:53:48Z</dcterms:modified>
</cp:coreProperties>
</file>