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lari/Desktop/koschmann/ccr submit 2/"/>
    </mc:Choice>
  </mc:AlternateContent>
  <xr:revisionPtr revIDLastSave="0" documentId="13_ncr:1_{B85E7B66-375A-C14F-AA3A-FF79762D64D4}" xr6:coauthVersionLast="45" xr6:coauthVersionMax="45" xr10:uidLastSave="{00000000-0000-0000-0000-000000000000}"/>
  <bookViews>
    <workbookView xWindow="780" yWindow="460" windowWidth="28800" windowHeight="16640" xr2:uid="{545A12DD-9030-6D42-863E-8F5AD5109304}"/>
  </bookViews>
  <sheets>
    <sheet name="S3" sheetId="10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W5" i="10" l="1"/>
  <c r="W4" i="10"/>
  <c r="W3" i="10"/>
  <c r="W2" i="10"/>
  <c r="V6" i="10"/>
  <c r="V5" i="10"/>
  <c r="V4" i="10"/>
  <c r="V3" i="10"/>
  <c r="V2" i="10"/>
  <c r="R3" i="10"/>
  <c r="H65" i="10" l="1"/>
  <c r="H187" i="10" l="1"/>
  <c r="H184" i="10"/>
  <c r="H181" i="10"/>
  <c r="H178" i="10"/>
  <c r="H175" i="10"/>
  <c r="H172" i="10"/>
  <c r="H169" i="10"/>
  <c r="H166" i="10"/>
  <c r="H163" i="10"/>
  <c r="H161" i="10"/>
  <c r="H159" i="10"/>
  <c r="H157" i="10"/>
  <c r="H155" i="10"/>
  <c r="H152" i="10"/>
  <c r="H149" i="10"/>
  <c r="H146" i="10"/>
  <c r="H143" i="10"/>
  <c r="H134" i="10"/>
  <c r="J128" i="10"/>
  <c r="H128" i="10"/>
  <c r="J122" i="10"/>
  <c r="R2" i="10" s="1"/>
  <c r="H122" i="10"/>
  <c r="H113" i="10"/>
  <c r="H110" i="10"/>
  <c r="H107" i="10"/>
  <c r="H105" i="10"/>
  <c r="H103" i="10"/>
  <c r="H101" i="10"/>
  <c r="H98" i="10"/>
  <c r="H95" i="10"/>
  <c r="H92" i="10"/>
  <c r="H89" i="10"/>
  <c r="H87" i="10"/>
  <c r="H85" i="10"/>
  <c r="H83" i="10"/>
  <c r="H79" i="10"/>
  <c r="H76" i="10"/>
  <c r="H74" i="10"/>
  <c r="H72" i="10"/>
  <c r="H70" i="10"/>
  <c r="H48" i="10"/>
  <c r="H45" i="10"/>
  <c r="H43" i="10"/>
  <c r="H41" i="10"/>
  <c r="H39" i="10"/>
  <c r="H37" i="10"/>
  <c r="H35" i="10"/>
  <c r="H33" i="10"/>
  <c r="H31" i="10"/>
  <c r="H29" i="10"/>
  <c r="H27" i="10"/>
  <c r="H25" i="10"/>
  <c r="H19" i="10"/>
  <c r="H17" i="10"/>
  <c r="H15" i="10"/>
  <c r="H13" i="10"/>
  <c r="H11" i="10"/>
  <c r="H9" i="10"/>
  <c r="H7" i="10"/>
  <c r="U6" i="10"/>
  <c r="T6" i="10"/>
  <c r="S6" i="10"/>
  <c r="U5" i="10"/>
  <c r="T5" i="10"/>
  <c r="S5" i="10"/>
  <c r="R5" i="10"/>
  <c r="U4" i="10"/>
  <c r="T4" i="10"/>
  <c r="S4" i="10"/>
  <c r="R4" i="10"/>
  <c r="H4" i="10"/>
  <c r="U3" i="10"/>
  <c r="T3" i="10"/>
  <c r="S3" i="10"/>
  <c r="U2" i="10"/>
  <c r="T2" i="10"/>
  <c r="S2" i="10"/>
  <c r="R6" i="10" l="1"/>
  <c r="Q2" i="10"/>
  <c r="Q5" i="10"/>
  <c r="Q3" i="10" l="1"/>
</calcChain>
</file>

<file path=xl/sharedStrings.xml><?xml version="1.0" encoding="utf-8"?>
<sst xmlns="http://schemas.openxmlformats.org/spreadsheetml/2006/main" count="261" uniqueCount="43">
  <si>
    <t>N/A</t>
  </si>
  <si>
    <t>TP53 R248Q</t>
  </si>
  <si>
    <t>TP53 R158G</t>
  </si>
  <si>
    <t>PIK3CA E545G</t>
  </si>
  <si>
    <t>H3F3A K27M</t>
  </si>
  <si>
    <t>Normal</t>
  </si>
  <si>
    <t>CSF</t>
  </si>
  <si>
    <t>NTC06</t>
  </si>
  <si>
    <t>PPM1D E525st</t>
  </si>
  <si>
    <t>ACVR1_7</t>
  </si>
  <si>
    <t>HIST1H3B K28M</t>
  </si>
  <si>
    <t>NTC03</t>
  </si>
  <si>
    <t>Tumor</t>
  </si>
  <si>
    <t>ATRX Q119st</t>
  </si>
  <si>
    <t>Tissue</t>
  </si>
  <si>
    <t>ATRX Q119*</t>
  </si>
  <si>
    <t>PPM1D E525*</t>
  </si>
  <si>
    <t>EGFR V292L</t>
  </si>
  <si>
    <t>TP53 R213*</t>
  </si>
  <si>
    <t xml:space="preserve">HIST1H3B K28M </t>
  </si>
  <si>
    <t>ACVR1 G328E</t>
  </si>
  <si>
    <t xml:space="preserve">CSF </t>
  </si>
  <si>
    <t>PIK3CA E545K</t>
  </si>
  <si>
    <t>Living</t>
  </si>
  <si>
    <t>Autopsy</t>
  </si>
  <si>
    <t>All</t>
  </si>
  <si>
    <t xml:space="preserve">Specificity </t>
  </si>
  <si>
    <t>Sensitivity</t>
  </si>
  <si>
    <t>False Negative</t>
  </si>
  <si>
    <t>False Positive</t>
  </si>
  <si>
    <t>True Negative</t>
  </si>
  <si>
    <t>True Positive</t>
  </si>
  <si>
    <t>Total Samples (n)</t>
  </si>
  <si>
    <t>MiOncoseq VAF %</t>
  </si>
  <si>
    <t>Gene Mutation</t>
  </si>
  <si>
    <t>Normal/Tumor</t>
  </si>
  <si>
    <t>Tissue Type</t>
  </si>
  <si>
    <t>Experiment Number</t>
  </si>
  <si>
    <t>Patient UMPED</t>
  </si>
  <si>
    <t>S3A</t>
  </si>
  <si>
    <t>S3B</t>
  </si>
  <si>
    <t>Standard Deviation %</t>
  </si>
  <si>
    <t>Nanopore VAF % (all replicates)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</si>
</sst>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"/>
    <numFmt numFmtId="166" formatCode="0.0000"/>
  </numFmts>
  <fonts count="9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4"/>
      <name val="Calibri"/>
      <family val="2"/>
      <scheme val="minor"/>
    </font>
    <font>
      <sz val="12"/>
      <color rgb="FF000000"/>
      <name val="Arial"/>
      <family val="2"/>
    </font>
    <font>
      <sz val="12"/>
      <color rgb="FF000000"/>
      <name val="Calibri"/>
      <family val="2"/>
      <scheme val="minor"/>
    </font>
    <font>
      <sz val="11"/>
      <color rgb="FF000000"/>
      <name val="Arial"/>
      <family val="2"/>
    </font>
    <font>
      <sz val="12"/>
      <color theme="1"/>
      <name val="Arial"/>
      <family val="2"/>
    </font>
    <font>
      <sz val="14"/>
      <color rgb="FFFF0000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48">
    <xf numFmtId="0" fontId="0" fillId="0" borderId="0" xfId="0"/>
    <xf numFmtId="2" fontId="0" fillId="0" borderId="1" xfId="0" applyNumberFormat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 vertical="center"/>
    </xf>
    <xf numFmtId="165" fontId="0" fillId="2" borderId="1" xfId="0" applyNumberFormat="1" applyFill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0" fontId="2" fillId="0" borderId="0" xfId="0" applyFont="1"/>
    <xf numFmtId="1" fontId="3" fillId="0" borderId="1" xfId="0" applyNumberFormat="1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1" fontId="0" fillId="2" borderId="1" xfId="0" applyNumberForma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165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/>
    </xf>
    <xf numFmtId="165" fontId="6" fillId="2" borderId="1" xfId="0" applyNumberFormat="1" applyFont="1" applyFill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9" fontId="0" fillId="2" borderId="4" xfId="0" applyNumberForma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9" fontId="0" fillId="2" borderId="13" xfId="0" applyNumberFormat="1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9" fontId="0" fillId="0" borderId="16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/>
    <xf numFmtId="9" fontId="0" fillId="0" borderId="13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9" fontId="0" fillId="2" borderId="20" xfId="0" applyNumberFormat="1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1" fontId="0" fillId="2" borderId="4" xfId="0" applyNumberFormat="1" applyFill="1" applyBorder="1" applyAlignment="1">
      <alignment horizontal="center" vertical="center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165" fontId="0" fillId="0" borderId="1" xfId="0" applyNumberFormat="1" applyFill="1" applyBorder="1" applyAlignment="1">
      <alignment horizontal="center" vertical="center"/>
    </xf>
    <xf numFmtId="1" fontId="0" fillId="0" borderId="1" xfId="0" applyNumberForma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1" fontId="0" fillId="0" borderId="1" xfId="0" applyNumberForma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1" fontId="0" fillId="0" borderId="6" xfId="0" applyNumberFormat="1" applyFill="1" applyBorder="1" applyAlignment="1">
      <alignment horizontal="center" vertical="center"/>
    </xf>
    <xf numFmtId="1" fontId="0" fillId="0" borderId="5" xfId="0" applyNumberFormat="1" applyFill="1" applyBorder="1" applyAlignment="1">
      <alignment horizontal="center" vertical="center"/>
    </xf>
    <xf numFmtId="1" fontId="0" fillId="0" borderId="4" xfId="0" applyNumberFormat="1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1" fontId="3" fillId="0" borderId="6" xfId="0" applyNumberFormat="1" applyFont="1" applyFill="1" applyBorder="1" applyAlignment="1">
      <alignment horizontal="center" vertical="center"/>
    </xf>
    <xf numFmtId="1" fontId="3" fillId="0" borderId="5" xfId="0" applyNumberFormat="1" applyFont="1" applyFill="1" applyBorder="1" applyAlignment="1">
      <alignment horizontal="center" vertical="center"/>
    </xf>
    <xf numFmtId="1" fontId="3" fillId="0" borderId="4" xfId="0" applyNumberFormat="1" applyFont="1" applyFill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165" fontId="0" fillId="0" borderId="1" xfId="0" applyNumberFormat="1" applyFill="1" applyBorder="1" applyAlignment="1">
      <alignment horizontal="center" vertical="center"/>
    </xf>
    <xf numFmtId="1" fontId="0" fillId="2" borderId="1" xfId="0" applyNumberForma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164" fontId="0" fillId="2" borderId="6" xfId="0" applyNumberFormat="1" applyFill="1" applyBorder="1" applyAlignment="1">
      <alignment horizontal="center" vertical="center"/>
    </xf>
    <xf numFmtId="164" fontId="0" fillId="2" borderId="4" xfId="0" applyNumberFormat="1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166" fontId="0" fillId="2" borderId="1" xfId="0" applyNumberForma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165" fontId="4" fillId="2" borderId="1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65" fontId="0" fillId="2" borderId="1" xfId="0" applyNumberFormat="1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7" fillId="2" borderId="27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2" fontId="0" fillId="2" borderId="6" xfId="0" applyNumberFormat="1" applyFill="1" applyBorder="1" applyAlignment="1">
      <alignment horizontal="center" vertical="center"/>
    </xf>
    <xf numFmtId="2" fontId="0" fillId="2" borderId="4" xfId="0" applyNumberFormat="1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42B3AA-E97A-3D4A-BD1B-636385984AB8}">
  <dimension ref="A1:X189"/>
  <sheetViews>
    <sheetView tabSelected="1" topLeftCell="J1" workbookViewId="0">
      <selection activeCell="Q18" sqref="Q18"/>
    </sheetView>
  </sheetViews>
  <sheetFormatPr baseColWidth="10" defaultRowHeight="16" x14ac:dyDescent="0.2"/>
  <cols>
    <col min="2" max="4" width="10.83203125" style="51"/>
    <col min="5" max="5" width="16.5" style="51" customWidth="1"/>
    <col min="6" max="6" width="17.33203125" style="51" bestFit="1" customWidth="1"/>
    <col min="7" max="13" width="10.83203125" style="51"/>
  </cols>
  <sheetData>
    <row r="1" spans="1:24" ht="52" thickBot="1" x14ac:dyDescent="0.25">
      <c r="A1" s="146" t="s">
        <v>39</v>
      </c>
      <c r="B1" s="44" t="s">
        <v>38</v>
      </c>
      <c r="C1" s="44" t="s">
        <v>37</v>
      </c>
      <c r="D1" s="44" t="s">
        <v>36</v>
      </c>
      <c r="E1" s="44" t="s">
        <v>35</v>
      </c>
      <c r="F1" s="44" t="s">
        <v>34</v>
      </c>
      <c r="G1" s="44" t="s">
        <v>42</v>
      </c>
      <c r="H1" s="44" t="s">
        <v>41</v>
      </c>
      <c r="I1" s="47" t="s">
        <v>33</v>
      </c>
      <c r="J1" s="48" t="s">
        <v>31</v>
      </c>
      <c r="K1" s="44" t="s">
        <v>30</v>
      </c>
      <c r="L1" s="44" t="s">
        <v>29</v>
      </c>
      <c r="M1" s="44" t="s">
        <v>28</v>
      </c>
      <c r="O1" s="147" t="s">
        <v>40</v>
      </c>
      <c r="P1" s="46"/>
      <c r="Q1" s="45" t="s">
        <v>32</v>
      </c>
      <c r="R1" s="44" t="s">
        <v>31</v>
      </c>
      <c r="S1" s="44" t="s">
        <v>30</v>
      </c>
      <c r="T1" s="44" t="s">
        <v>29</v>
      </c>
      <c r="U1" s="44" t="s">
        <v>28</v>
      </c>
      <c r="V1" s="44" t="s">
        <v>27</v>
      </c>
      <c r="W1" s="44" t="s">
        <v>26</v>
      </c>
    </row>
    <row r="2" spans="1:24" ht="18" thickTop="1" thickBot="1" x14ac:dyDescent="0.25">
      <c r="B2" s="139">
        <v>18</v>
      </c>
      <c r="C2" s="26">
        <v>15</v>
      </c>
      <c r="D2" s="26" t="s">
        <v>14</v>
      </c>
      <c r="E2" s="26" t="s">
        <v>12</v>
      </c>
      <c r="F2" s="26" t="s">
        <v>4</v>
      </c>
      <c r="G2" s="43">
        <v>48.3</v>
      </c>
      <c r="H2" s="26">
        <v>0</v>
      </c>
      <c r="I2" s="27" t="s">
        <v>0</v>
      </c>
      <c r="J2" s="42">
        <v>1</v>
      </c>
      <c r="K2" s="26">
        <v>0</v>
      </c>
      <c r="L2" s="26">
        <v>0</v>
      </c>
      <c r="M2" s="26">
        <v>0</v>
      </c>
      <c r="P2" s="41" t="s">
        <v>25</v>
      </c>
      <c r="Q2" s="40">
        <f>SUM(R2:U2)</f>
        <v>188</v>
      </c>
      <c r="R2" s="39">
        <f>SUM(J2:J189)</f>
        <v>99</v>
      </c>
      <c r="S2" s="39">
        <f>SUM(K2:K189)</f>
        <v>68</v>
      </c>
      <c r="T2" s="39">
        <f>SUM(L2:L189)</f>
        <v>0</v>
      </c>
      <c r="U2" s="39">
        <f>SUM(M2:M189)</f>
        <v>21</v>
      </c>
      <c r="V2" s="38">
        <f>R2/(R2+U2)</f>
        <v>0.82499999999999996</v>
      </c>
      <c r="W2" s="38">
        <f>S2/(S2+T2)</f>
        <v>1</v>
      </c>
    </row>
    <row r="3" spans="1:24" x14ac:dyDescent="0.2">
      <c r="B3" s="114"/>
      <c r="C3" s="11">
        <v>18</v>
      </c>
      <c r="D3" s="11" t="s">
        <v>6</v>
      </c>
      <c r="E3" s="11" t="s">
        <v>5</v>
      </c>
      <c r="F3" s="11" t="s">
        <v>4</v>
      </c>
      <c r="G3" s="3">
        <v>1.23</v>
      </c>
      <c r="H3" s="11">
        <v>0</v>
      </c>
      <c r="I3" s="13" t="s">
        <v>0</v>
      </c>
      <c r="J3" s="12">
        <v>0</v>
      </c>
      <c r="K3" s="11">
        <v>1</v>
      </c>
      <c r="L3" s="11">
        <v>0</v>
      </c>
      <c r="M3" s="11">
        <v>0</v>
      </c>
      <c r="P3" s="37" t="s">
        <v>6</v>
      </c>
      <c r="Q3" s="140">
        <f>SUM(R3:U4)</f>
        <v>188</v>
      </c>
      <c r="R3" s="36">
        <f>SUM(J3,J11:J14,J25:J28,J33:J38,J48:J57,J65:J67,J76:J82,J89:J100,J110:J189)</f>
        <v>72</v>
      </c>
      <c r="S3" s="36">
        <f>SUM(K3,K11:K14,K25:K28,K33:K38,K48:K57,K65:K67,K76:K82,K89:K100,K110:K189)</f>
        <v>42</v>
      </c>
      <c r="T3" s="36">
        <f>SUM(L3,L11:L14,L25:L28,L33:L38,L48:L57,L65:L67,L76:L82,L89:L100,L110:L189)</f>
        <v>0</v>
      </c>
      <c r="U3" s="36">
        <f>SUM(M3,M11:M14,M25:M28,M33:M38,M48:M57,M65:M67,M76:M82,M89:M100,M110:M189)</f>
        <v>13</v>
      </c>
      <c r="V3" s="35">
        <f>R3/(R3+U3)</f>
        <v>0.84705882352941175</v>
      </c>
      <c r="W3" s="35">
        <f>S3/(S3+T3)</f>
        <v>1</v>
      </c>
      <c r="X3" s="34"/>
    </row>
    <row r="4" spans="1:24" ht="17" thickBot="1" x14ac:dyDescent="0.25">
      <c r="B4" s="114"/>
      <c r="C4" s="71">
        <v>27</v>
      </c>
      <c r="D4" s="71" t="s">
        <v>14</v>
      </c>
      <c r="E4" s="71" t="s">
        <v>12</v>
      </c>
      <c r="F4" s="71" t="s">
        <v>4</v>
      </c>
      <c r="G4" s="9">
        <v>48.586487781504552</v>
      </c>
      <c r="H4" s="142">
        <f>_xlfn.STDEV.S(G4:G5)</f>
        <v>0.66860457335299728</v>
      </c>
      <c r="I4" s="144">
        <v>57</v>
      </c>
      <c r="J4" s="110">
        <v>2</v>
      </c>
      <c r="K4" s="71">
        <v>0</v>
      </c>
      <c r="L4" s="71">
        <v>0</v>
      </c>
      <c r="M4" s="71">
        <v>0</v>
      </c>
      <c r="P4" s="33" t="s">
        <v>14</v>
      </c>
      <c r="Q4" s="141"/>
      <c r="R4" s="32">
        <f>SUM(J2,J4:J10,J15:J24,J29:J32,J39:J47,J58:J64,J68:J75,J83:J88,J101:J109)</f>
        <v>27</v>
      </c>
      <c r="S4" s="32">
        <f>SUM(K2,K4:K10,K15:K24,K29:K32,K39:K47,K58:K64,K68:K75,K85:K88,K101:K109)</f>
        <v>26</v>
      </c>
      <c r="T4" s="32">
        <f>SUM(L2,L4:L10,L15:L24,L29:L32,L39:L47,L58:L64,L68:L75,L85:L88,L101:L109)</f>
        <v>0</v>
      </c>
      <c r="U4" s="32">
        <f>SUM(M2,M4:M10,M15:M24,M29:M32,M39:M47,M58:M64,M68:M75,M85:M88,M101:M109)</f>
        <v>8</v>
      </c>
      <c r="V4" s="31">
        <f>R4/(R4+U4)</f>
        <v>0.77142857142857146</v>
      </c>
      <c r="W4" s="31">
        <f>S4/(S4+T4)</f>
        <v>1</v>
      </c>
    </row>
    <row r="5" spans="1:24" x14ac:dyDescent="0.2">
      <c r="B5" s="114"/>
      <c r="C5" s="73"/>
      <c r="D5" s="73"/>
      <c r="E5" s="73"/>
      <c r="F5" s="73"/>
      <c r="G5" s="9">
        <v>49.532037437005037</v>
      </c>
      <c r="H5" s="143"/>
      <c r="I5" s="145"/>
      <c r="J5" s="112"/>
      <c r="K5" s="73"/>
      <c r="L5" s="73"/>
      <c r="M5" s="73"/>
      <c r="P5" s="30" t="s">
        <v>24</v>
      </c>
      <c r="Q5" s="137">
        <f>SUM(R5:U6)</f>
        <v>153</v>
      </c>
      <c r="R5" s="29">
        <f>SUM(J2:J47,J58:J112,)</f>
        <v>56</v>
      </c>
      <c r="S5" s="29">
        <f>SUM(K2:K47,K58:K112)</f>
        <v>33</v>
      </c>
      <c r="T5" s="29">
        <f>SUM(L2:L47,L58:L112,)</f>
        <v>0</v>
      </c>
      <c r="U5" s="29">
        <f>SUM(M2:M47,M58:M112,)</f>
        <v>12</v>
      </c>
      <c r="V5" s="28">
        <f>R5/(R5+U5)</f>
        <v>0.82352941176470584</v>
      </c>
      <c r="W5" s="28">
        <f>S5/(S5+T5)</f>
        <v>1</v>
      </c>
    </row>
    <row r="6" spans="1:24" x14ac:dyDescent="0.2">
      <c r="B6" s="114"/>
      <c r="C6" s="11">
        <v>29</v>
      </c>
      <c r="D6" s="11" t="s">
        <v>14</v>
      </c>
      <c r="E6" s="11" t="s">
        <v>12</v>
      </c>
      <c r="F6" s="11" t="s">
        <v>4</v>
      </c>
      <c r="G6" s="9">
        <v>49.02</v>
      </c>
      <c r="H6" s="11" t="s">
        <v>0</v>
      </c>
      <c r="I6" s="13">
        <v>57</v>
      </c>
      <c r="J6" s="12">
        <v>1</v>
      </c>
      <c r="K6" s="11">
        <v>0</v>
      </c>
      <c r="L6" s="11">
        <v>0</v>
      </c>
      <c r="M6" s="11">
        <v>0</v>
      </c>
      <c r="P6" s="27" t="s">
        <v>23</v>
      </c>
      <c r="Q6" s="138"/>
      <c r="R6" s="26">
        <f>SUM(J48:J57,J113:J154)</f>
        <v>43</v>
      </c>
      <c r="S6" s="26">
        <f>SUM(K48:K57,K113:K154)</f>
        <v>0</v>
      </c>
      <c r="T6" s="26">
        <f>SUM(L48:L57,L113:L154)</f>
        <v>0</v>
      </c>
      <c r="U6" s="26">
        <f>SUM(M48:M57,M113:M154)</f>
        <v>9</v>
      </c>
      <c r="V6" s="25">
        <f>R6/(R6+U6)</f>
        <v>0.82692307692307687</v>
      </c>
      <c r="W6" s="25" t="s">
        <v>0</v>
      </c>
    </row>
    <row r="7" spans="1:24" x14ac:dyDescent="0.2">
      <c r="B7" s="114"/>
      <c r="C7" s="69">
        <v>57</v>
      </c>
      <c r="D7" s="69" t="s">
        <v>14</v>
      </c>
      <c r="E7" s="69" t="s">
        <v>12</v>
      </c>
      <c r="F7" s="69" t="s">
        <v>4</v>
      </c>
      <c r="G7" s="9">
        <v>44.403643128065134</v>
      </c>
      <c r="H7" s="74">
        <f>_xlfn.STDEV.S(G7:G8)</f>
        <v>0.4932104763857566</v>
      </c>
      <c r="I7" s="75">
        <v>55</v>
      </c>
      <c r="J7" s="76">
        <v>2</v>
      </c>
      <c r="K7" s="71">
        <v>0</v>
      </c>
      <c r="L7" s="71">
        <v>0</v>
      </c>
      <c r="M7" s="71">
        <v>0</v>
      </c>
    </row>
    <row r="8" spans="1:24" x14ac:dyDescent="0.2">
      <c r="B8" s="114"/>
      <c r="C8" s="69"/>
      <c r="D8" s="69"/>
      <c r="E8" s="69"/>
      <c r="F8" s="69"/>
      <c r="G8" s="9">
        <v>43.706138183255902</v>
      </c>
      <c r="H8" s="74"/>
      <c r="I8" s="75"/>
      <c r="J8" s="76"/>
      <c r="K8" s="73"/>
      <c r="L8" s="73"/>
      <c r="M8" s="73"/>
      <c r="R8" s="24"/>
    </row>
    <row r="9" spans="1:24" x14ac:dyDescent="0.2">
      <c r="B9" s="114"/>
      <c r="C9" s="69"/>
      <c r="D9" s="69"/>
      <c r="E9" s="69"/>
      <c r="F9" s="69" t="s">
        <v>22</v>
      </c>
      <c r="G9" s="9">
        <v>28.751990122494071</v>
      </c>
      <c r="H9" s="74">
        <f>_xlfn.STDEV.S(G9:G10)</f>
        <v>0.14662729725265813</v>
      </c>
      <c r="I9" s="75">
        <v>36</v>
      </c>
      <c r="J9" s="76">
        <v>2</v>
      </c>
      <c r="K9" s="71">
        <v>0</v>
      </c>
      <c r="L9" s="71">
        <v>0</v>
      </c>
      <c r="M9" s="71">
        <v>0</v>
      </c>
      <c r="R9" s="24"/>
    </row>
    <row r="10" spans="1:24" x14ac:dyDescent="0.2">
      <c r="B10" s="114"/>
      <c r="C10" s="69"/>
      <c r="D10" s="69"/>
      <c r="E10" s="69"/>
      <c r="F10" s="69"/>
      <c r="G10" s="9">
        <v>28.544627810105251</v>
      </c>
      <c r="H10" s="74"/>
      <c r="I10" s="75"/>
      <c r="J10" s="76"/>
      <c r="K10" s="73"/>
      <c r="L10" s="73"/>
      <c r="M10" s="73"/>
      <c r="T10" s="23"/>
    </row>
    <row r="11" spans="1:24" x14ac:dyDescent="0.2">
      <c r="B11" s="114"/>
      <c r="C11" s="69"/>
      <c r="D11" s="69" t="s">
        <v>6</v>
      </c>
      <c r="E11" s="69" t="s">
        <v>12</v>
      </c>
      <c r="F11" s="69" t="s">
        <v>4</v>
      </c>
      <c r="G11" s="9">
        <v>29.775746321954006</v>
      </c>
      <c r="H11" s="74">
        <f>_xlfn.STDEV.S(G11:G12)</f>
        <v>0.45626603127249804</v>
      </c>
      <c r="I11" s="75">
        <v>55</v>
      </c>
      <c r="J11" s="76">
        <v>2</v>
      </c>
      <c r="K11" s="71">
        <v>0</v>
      </c>
      <c r="L11" s="71">
        <v>0</v>
      </c>
      <c r="M11" s="71">
        <v>0</v>
      </c>
    </row>
    <row r="12" spans="1:24" x14ac:dyDescent="0.2">
      <c r="B12" s="114"/>
      <c r="C12" s="69"/>
      <c r="D12" s="69"/>
      <c r="E12" s="69"/>
      <c r="F12" s="69"/>
      <c r="G12" s="9">
        <v>29.130488712478293</v>
      </c>
      <c r="H12" s="74"/>
      <c r="I12" s="75"/>
      <c r="J12" s="76"/>
      <c r="K12" s="73"/>
      <c r="L12" s="73"/>
      <c r="M12" s="73"/>
    </row>
    <row r="13" spans="1:24" x14ac:dyDescent="0.2">
      <c r="B13" s="114"/>
      <c r="C13" s="69"/>
      <c r="D13" s="69"/>
      <c r="E13" s="69"/>
      <c r="F13" s="69" t="s">
        <v>22</v>
      </c>
      <c r="G13" s="9">
        <v>21.211691595189151</v>
      </c>
      <c r="H13" s="136">
        <f>_xlfn.STDEV.S(G13:G14)</f>
        <v>2.4971494918992412</v>
      </c>
      <c r="I13" s="75">
        <v>36</v>
      </c>
      <c r="J13" s="76">
        <v>2</v>
      </c>
      <c r="K13" s="71">
        <v>0</v>
      </c>
      <c r="L13" s="71">
        <v>0</v>
      </c>
      <c r="M13" s="71">
        <v>0</v>
      </c>
    </row>
    <row r="14" spans="1:24" x14ac:dyDescent="0.2">
      <c r="B14" s="114"/>
      <c r="C14" s="69"/>
      <c r="D14" s="69"/>
      <c r="E14" s="69"/>
      <c r="F14" s="69"/>
      <c r="G14" s="9">
        <v>24.743194273906141</v>
      </c>
      <c r="H14" s="136"/>
      <c r="I14" s="75"/>
      <c r="J14" s="76"/>
      <c r="K14" s="73"/>
      <c r="L14" s="73"/>
      <c r="M14" s="73"/>
    </row>
    <row r="15" spans="1:24" x14ac:dyDescent="0.2">
      <c r="B15" s="114"/>
      <c r="C15" s="69"/>
      <c r="D15" s="69" t="s">
        <v>14</v>
      </c>
      <c r="E15" s="69" t="s">
        <v>5</v>
      </c>
      <c r="F15" s="69" t="s">
        <v>4</v>
      </c>
      <c r="G15" s="2">
        <v>1.2385998822496973</v>
      </c>
      <c r="H15" s="121">
        <f>_xlfn.STDEV.S(G15:G16)</f>
        <v>1.6617945878430415E-3</v>
      </c>
      <c r="I15" s="75">
        <v>26</v>
      </c>
      <c r="J15" s="110">
        <v>0</v>
      </c>
      <c r="K15" s="69">
        <v>2</v>
      </c>
      <c r="L15" s="71">
        <v>0</v>
      </c>
      <c r="M15" s="71">
        <v>0</v>
      </c>
    </row>
    <row r="16" spans="1:24" x14ac:dyDescent="0.2">
      <c r="B16" s="114"/>
      <c r="C16" s="69"/>
      <c r="D16" s="69"/>
      <c r="E16" s="69"/>
      <c r="F16" s="69"/>
      <c r="G16" s="2">
        <v>1.2409500146937031</v>
      </c>
      <c r="H16" s="121"/>
      <c r="I16" s="75"/>
      <c r="J16" s="112"/>
      <c r="K16" s="69"/>
      <c r="L16" s="73"/>
      <c r="M16" s="73"/>
    </row>
    <row r="17" spans="2:13" x14ac:dyDescent="0.2">
      <c r="B17" s="114"/>
      <c r="C17" s="69"/>
      <c r="D17" s="69"/>
      <c r="E17" s="69"/>
      <c r="F17" s="69" t="s">
        <v>22</v>
      </c>
      <c r="G17" s="2">
        <v>0.97869606050121105</v>
      </c>
      <c r="H17" s="77">
        <f>_xlfn.STDEV.S(G17:G18)</f>
        <v>3.4375141603437756E-2</v>
      </c>
      <c r="I17" s="75">
        <v>26</v>
      </c>
      <c r="J17" s="110">
        <v>0</v>
      </c>
      <c r="K17" s="69">
        <v>2</v>
      </c>
      <c r="L17" s="71">
        <v>0</v>
      </c>
      <c r="M17" s="71">
        <v>0</v>
      </c>
    </row>
    <row r="18" spans="2:13" x14ac:dyDescent="0.2">
      <c r="B18" s="114"/>
      <c r="C18" s="69"/>
      <c r="D18" s="69"/>
      <c r="E18" s="69"/>
      <c r="F18" s="69"/>
      <c r="G18" s="3">
        <v>1.0273098519652883</v>
      </c>
      <c r="H18" s="77"/>
      <c r="I18" s="75"/>
      <c r="J18" s="112"/>
      <c r="K18" s="69"/>
      <c r="L18" s="73"/>
      <c r="M18" s="73"/>
    </row>
    <row r="19" spans="2:13" x14ac:dyDescent="0.2">
      <c r="B19" s="114"/>
      <c r="C19" s="69">
        <v>58</v>
      </c>
      <c r="D19" s="69" t="s">
        <v>14</v>
      </c>
      <c r="E19" s="69" t="s">
        <v>5</v>
      </c>
      <c r="F19" s="135" t="s">
        <v>19</v>
      </c>
      <c r="G19" s="16">
        <v>0.87096375108251889</v>
      </c>
      <c r="H19" s="77">
        <f>_xlfn.STDEV.S(G19:G20)</f>
        <v>4.386725728030038E-2</v>
      </c>
      <c r="I19" s="134" t="s">
        <v>0</v>
      </c>
      <c r="J19" s="110">
        <v>0</v>
      </c>
      <c r="K19" s="69">
        <v>2</v>
      </c>
      <c r="L19" s="71">
        <v>0</v>
      </c>
      <c r="M19" s="71">
        <v>0</v>
      </c>
    </row>
    <row r="20" spans="2:13" x14ac:dyDescent="0.2">
      <c r="B20" s="114"/>
      <c r="C20" s="69"/>
      <c r="D20" s="69"/>
      <c r="E20" s="69"/>
      <c r="F20" s="135"/>
      <c r="G20" s="16">
        <v>0.8089260808926082</v>
      </c>
      <c r="H20" s="77"/>
      <c r="I20" s="134"/>
      <c r="J20" s="112"/>
      <c r="K20" s="69"/>
      <c r="L20" s="73"/>
      <c r="M20" s="73"/>
    </row>
    <row r="21" spans="2:13" x14ac:dyDescent="0.2">
      <c r="B21" s="114"/>
      <c r="C21" s="69"/>
      <c r="D21" s="69"/>
      <c r="E21" s="69"/>
      <c r="F21" s="132" t="s">
        <v>20</v>
      </c>
      <c r="G21" s="22">
        <v>0.95421893427683058</v>
      </c>
      <c r="H21" s="133">
        <v>2.4971494920000001</v>
      </c>
      <c r="I21" s="134" t="s">
        <v>0</v>
      </c>
      <c r="J21" s="110">
        <v>0</v>
      </c>
      <c r="K21" s="69">
        <v>2</v>
      </c>
      <c r="L21" s="71">
        <v>0</v>
      </c>
      <c r="M21" s="71">
        <v>0</v>
      </c>
    </row>
    <row r="22" spans="2:13" x14ac:dyDescent="0.2">
      <c r="B22" s="114"/>
      <c r="C22" s="69"/>
      <c r="D22" s="69"/>
      <c r="E22" s="69"/>
      <c r="F22" s="132"/>
      <c r="G22" s="21">
        <v>1.3231888852133642</v>
      </c>
      <c r="H22" s="133"/>
      <c r="I22" s="134"/>
      <c r="J22" s="112"/>
      <c r="K22" s="69"/>
      <c r="L22" s="73"/>
      <c r="M22" s="73"/>
    </row>
    <row r="23" spans="2:13" x14ac:dyDescent="0.2">
      <c r="B23" s="114"/>
      <c r="C23" s="69"/>
      <c r="D23" s="69"/>
      <c r="E23" s="69"/>
      <c r="F23" s="132" t="s">
        <v>18</v>
      </c>
      <c r="G23" s="21">
        <v>1.3658092419758707</v>
      </c>
      <c r="H23" s="133">
        <v>2.4971494920000001</v>
      </c>
      <c r="I23" s="134" t="s">
        <v>0</v>
      </c>
      <c r="J23" s="110">
        <v>0</v>
      </c>
      <c r="K23" s="69">
        <v>2</v>
      </c>
      <c r="L23" s="71">
        <v>0</v>
      </c>
      <c r="M23" s="71">
        <v>0</v>
      </c>
    </row>
    <row r="24" spans="2:13" x14ac:dyDescent="0.2">
      <c r="B24" s="115"/>
      <c r="C24" s="69"/>
      <c r="D24" s="69"/>
      <c r="E24" s="69"/>
      <c r="F24" s="132"/>
      <c r="G24" s="21">
        <v>1.4897729102915123</v>
      </c>
      <c r="H24" s="133"/>
      <c r="I24" s="134"/>
      <c r="J24" s="112"/>
      <c r="K24" s="69"/>
      <c r="L24" s="73"/>
      <c r="M24" s="73"/>
    </row>
    <row r="25" spans="2:13" x14ac:dyDescent="0.2">
      <c r="B25" s="130">
        <v>22</v>
      </c>
      <c r="C25" s="61">
        <v>27</v>
      </c>
      <c r="D25" s="61" t="s">
        <v>21</v>
      </c>
      <c r="E25" s="61" t="s">
        <v>12</v>
      </c>
      <c r="F25" s="125" t="s">
        <v>19</v>
      </c>
      <c r="G25" s="8">
        <v>9.6429383670684565</v>
      </c>
      <c r="H25" s="131">
        <f>_xlfn.STDEV.S(G25:G26)</f>
        <v>1.1148060448578609</v>
      </c>
      <c r="I25" s="124">
        <v>22</v>
      </c>
      <c r="J25" s="67">
        <v>2</v>
      </c>
      <c r="K25" s="62">
        <v>0</v>
      </c>
      <c r="L25" s="62">
        <v>0</v>
      </c>
      <c r="M25" s="62">
        <v>0</v>
      </c>
    </row>
    <row r="26" spans="2:13" x14ac:dyDescent="0.2">
      <c r="B26" s="130"/>
      <c r="C26" s="61"/>
      <c r="D26" s="61"/>
      <c r="E26" s="61"/>
      <c r="F26" s="125"/>
      <c r="G26" s="7">
        <v>11.219512195121952</v>
      </c>
      <c r="H26" s="131"/>
      <c r="I26" s="124"/>
      <c r="J26" s="67"/>
      <c r="K26" s="64"/>
      <c r="L26" s="64"/>
      <c r="M26" s="64"/>
    </row>
    <row r="27" spans="2:13" x14ac:dyDescent="0.2">
      <c r="B27" s="130"/>
      <c r="C27" s="61"/>
      <c r="D27" s="61"/>
      <c r="E27" s="61"/>
      <c r="F27" s="61" t="s">
        <v>9</v>
      </c>
      <c r="G27" s="5">
        <v>4.3204320432043204</v>
      </c>
      <c r="H27" s="129">
        <f>_xlfn.STDEV.S(G27:G28)</f>
        <v>6.3645974904279701E-2</v>
      </c>
      <c r="I27" s="124">
        <v>23</v>
      </c>
      <c r="J27" s="67">
        <v>2</v>
      </c>
      <c r="K27" s="62">
        <v>0</v>
      </c>
      <c r="L27" s="62">
        <v>0</v>
      </c>
      <c r="M27" s="62">
        <v>0</v>
      </c>
    </row>
    <row r="28" spans="2:13" x14ac:dyDescent="0.2">
      <c r="B28" s="130"/>
      <c r="C28" s="61"/>
      <c r="D28" s="61"/>
      <c r="E28" s="61"/>
      <c r="F28" s="61"/>
      <c r="G28" s="5">
        <v>4.2304230423042304</v>
      </c>
      <c r="H28" s="129"/>
      <c r="I28" s="124"/>
      <c r="J28" s="67"/>
      <c r="K28" s="64"/>
      <c r="L28" s="64"/>
      <c r="M28" s="64"/>
    </row>
    <row r="29" spans="2:13" x14ac:dyDescent="0.2">
      <c r="B29" s="130"/>
      <c r="C29" s="61">
        <v>44</v>
      </c>
      <c r="D29" s="61" t="s">
        <v>14</v>
      </c>
      <c r="E29" s="61" t="s">
        <v>12</v>
      </c>
      <c r="F29" s="61" t="s">
        <v>18</v>
      </c>
      <c r="G29" s="4">
        <v>66.680279517197576</v>
      </c>
      <c r="H29" s="65">
        <f>_xlfn.STDEV.S(G29:G30)</f>
        <v>0.15845224307292985</v>
      </c>
      <c r="I29" s="66">
        <v>45</v>
      </c>
      <c r="J29" s="67">
        <v>2</v>
      </c>
      <c r="K29" s="62">
        <v>0</v>
      </c>
      <c r="L29" s="62">
        <v>0</v>
      </c>
      <c r="M29" s="62">
        <v>0</v>
      </c>
    </row>
    <row r="30" spans="2:13" x14ac:dyDescent="0.2">
      <c r="B30" s="130"/>
      <c r="C30" s="61"/>
      <c r="D30" s="61"/>
      <c r="E30" s="61"/>
      <c r="F30" s="61"/>
      <c r="G30" s="4">
        <v>66.904364828339752</v>
      </c>
      <c r="H30" s="65"/>
      <c r="I30" s="66"/>
      <c r="J30" s="67"/>
      <c r="K30" s="64"/>
      <c r="L30" s="64"/>
      <c r="M30" s="64"/>
    </row>
    <row r="31" spans="2:13" x14ac:dyDescent="0.2">
      <c r="B31" s="130"/>
      <c r="C31" s="61"/>
      <c r="D31" s="61"/>
      <c r="E31" s="61"/>
      <c r="F31" s="61" t="s">
        <v>20</v>
      </c>
      <c r="G31" s="4">
        <v>38.020484349574041</v>
      </c>
      <c r="H31" s="65">
        <f>_xlfn.STDEV.S(G31:G32)</f>
        <v>0.46527678746696188</v>
      </c>
      <c r="I31" s="124">
        <v>23</v>
      </c>
      <c r="J31" s="67">
        <v>2</v>
      </c>
      <c r="K31" s="62">
        <v>0</v>
      </c>
      <c r="L31" s="62">
        <v>0</v>
      </c>
      <c r="M31" s="62">
        <v>0</v>
      </c>
    </row>
    <row r="32" spans="2:13" x14ac:dyDescent="0.2">
      <c r="B32" s="130"/>
      <c r="C32" s="61"/>
      <c r="D32" s="61"/>
      <c r="E32" s="61"/>
      <c r="F32" s="61"/>
      <c r="G32" s="4">
        <v>38.678485092667202</v>
      </c>
      <c r="H32" s="65"/>
      <c r="I32" s="124"/>
      <c r="J32" s="67"/>
      <c r="K32" s="64"/>
      <c r="L32" s="64"/>
      <c r="M32" s="64"/>
    </row>
    <row r="33" spans="2:13" x14ac:dyDescent="0.2">
      <c r="B33" s="130"/>
      <c r="C33" s="61">
        <v>58</v>
      </c>
      <c r="D33" s="128" t="s">
        <v>6</v>
      </c>
      <c r="E33" s="128" t="s">
        <v>12</v>
      </c>
      <c r="F33" s="125" t="s">
        <v>19</v>
      </c>
      <c r="G33" s="8">
        <v>8.082618529424316</v>
      </c>
      <c r="H33" s="68">
        <f>_xlfn.STDEV.S(G33:G34)</f>
        <v>9.2564553444017983E-2</v>
      </c>
      <c r="I33" s="124">
        <v>22</v>
      </c>
      <c r="J33" s="67">
        <v>2</v>
      </c>
      <c r="K33" s="62">
        <v>0</v>
      </c>
      <c r="L33" s="62">
        <v>0</v>
      </c>
      <c r="M33" s="62">
        <v>0</v>
      </c>
    </row>
    <row r="34" spans="2:13" x14ac:dyDescent="0.2">
      <c r="B34" s="130"/>
      <c r="C34" s="61"/>
      <c r="D34" s="128"/>
      <c r="E34" s="128"/>
      <c r="F34" s="125"/>
      <c r="G34" s="8">
        <v>8.2135245762998554</v>
      </c>
      <c r="H34" s="68"/>
      <c r="I34" s="124"/>
      <c r="J34" s="67"/>
      <c r="K34" s="64"/>
      <c r="L34" s="64"/>
      <c r="M34" s="64"/>
    </row>
    <row r="35" spans="2:13" x14ac:dyDescent="0.2">
      <c r="B35" s="130"/>
      <c r="C35" s="61"/>
      <c r="D35" s="128"/>
      <c r="E35" s="128"/>
      <c r="F35" s="125" t="s">
        <v>20</v>
      </c>
      <c r="G35" s="7">
        <v>10.866910866910867</v>
      </c>
      <c r="H35" s="68">
        <f>_xlfn.STDEV.S(G35:G36)</f>
        <v>4.8748567473593789E-2</v>
      </c>
      <c r="I35" s="124">
        <v>23</v>
      </c>
      <c r="J35" s="67">
        <v>2</v>
      </c>
      <c r="K35" s="62">
        <v>0</v>
      </c>
      <c r="L35" s="62">
        <v>0</v>
      </c>
      <c r="M35" s="62">
        <v>0</v>
      </c>
    </row>
    <row r="36" spans="2:13" x14ac:dyDescent="0.2">
      <c r="B36" s="130"/>
      <c r="C36" s="61"/>
      <c r="D36" s="128"/>
      <c r="E36" s="128"/>
      <c r="F36" s="125"/>
      <c r="G36" s="7">
        <v>10.797969981643451</v>
      </c>
      <c r="H36" s="68"/>
      <c r="I36" s="124"/>
      <c r="J36" s="67"/>
      <c r="K36" s="64"/>
      <c r="L36" s="64"/>
      <c r="M36" s="64"/>
    </row>
    <row r="37" spans="2:13" x14ac:dyDescent="0.2">
      <c r="B37" s="130"/>
      <c r="C37" s="61"/>
      <c r="D37" s="128"/>
      <c r="E37" s="128"/>
      <c r="F37" s="125" t="s">
        <v>18</v>
      </c>
      <c r="G37" s="7">
        <v>13.502354219485694</v>
      </c>
      <c r="H37" s="65">
        <f>_xlfn.STDEV.S(G37:G38)</f>
        <v>0.44135292761731526</v>
      </c>
      <c r="I37" s="126">
        <v>45</v>
      </c>
      <c r="J37" s="67">
        <v>2</v>
      </c>
      <c r="K37" s="62">
        <v>0</v>
      </c>
      <c r="L37" s="62">
        <v>0</v>
      </c>
      <c r="M37" s="62">
        <v>0</v>
      </c>
    </row>
    <row r="38" spans="2:13" x14ac:dyDescent="0.2">
      <c r="B38" s="130"/>
      <c r="C38" s="61"/>
      <c r="D38" s="128"/>
      <c r="E38" s="128"/>
      <c r="F38" s="125"/>
      <c r="G38" s="7">
        <v>14.126521515515172</v>
      </c>
      <c r="H38" s="65"/>
      <c r="I38" s="127"/>
      <c r="J38" s="67"/>
      <c r="K38" s="64"/>
      <c r="L38" s="64"/>
      <c r="M38" s="64"/>
    </row>
    <row r="39" spans="2:13" x14ac:dyDescent="0.2">
      <c r="B39" s="130"/>
      <c r="C39" s="61"/>
      <c r="D39" s="123" t="s">
        <v>14</v>
      </c>
      <c r="E39" s="123" t="s">
        <v>12</v>
      </c>
      <c r="F39" s="123" t="s">
        <v>10</v>
      </c>
      <c r="G39" s="20">
        <v>19.990054699154651</v>
      </c>
      <c r="H39" s="65">
        <f>_xlfn.STDEV.S(G39:G40)</f>
        <v>0.61950286280118638</v>
      </c>
      <c r="I39" s="124">
        <v>22</v>
      </c>
      <c r="J39" s="67">
        <v>2</v>
      </c>
      <c r="K39" s="62">
        <v>0</v>
      </c>
      <c r="L39" s="62">
        <v>0</v>
      </c>
      <c r="M39" s="62">
        <v>0</v>
      </c>
    </row>
    <row r="40" spans="2:13" x14ac:dyDescent="0.2">
      <c r="B40" s="130"/>
      <c r="C40" s="61"/>
      <c r="D40" s="123"/>
      <c r="E40" s="123"/>
      <c r="F40" s="123"/>
      <c r="G40" s="20">
        <v>20.866164049657048</v>
      </c>
      <c r="H40" s="65"/>
      <c r="I40" s="124"/>
      <c r="J40" s="67"/>
      <c r="K40" s="64"/>
      <c r="L40" s="64"/>
      <c r="M40" s="64"/>
    </row>
    <row r="41" spans="2:13" x14ac:dyDescent="0.2">
      <c r="B41" s="130"/>
      <c r="C41" s="61"/>
      <c r="D41" s="123"/>
      <c r="E41" s="123"/>
      <c r="F41" s="123" t="s">
        <v>20</v>
      </c>
      <c r="G41" s="20">
        <v>25.866156787762907</v>
      </c>
      <c r="H41" s="65">
        <f>_xlfn.STDEV.S(G41:G42)</f>
        <v>0.21987678995925389</v>
      </c>
      <c r="I41" s="124">
        <v>23</v>
      </c>
      <c r="J41" s="67">
        <v>2</v>
      </c>
      <c r="K41" s="62">
        <v>0</v>
      </c>
      <c r="L41" s="62">
        <v>0</v>
      </c>
      <c r="M41" s="62">
        <v>0</v>
      </c>
    </row>
    <row r="42" spans="2:13" x14ac:dyDescent="0.2">
      <c r="B42" s="130"/>
      <c r="C42" s="61"/>
      <c r="D42" s="123"/>
      <c r="E42" s="123"/>
      <c r="F42" s="123"/>
      <c r="G42" s="20">
        <v>25.55520404935147</v>
      </c>
      <c r="H42" s="65"/>
      <c r="I42" s="124"/>
      <c r="J42" s="67"/>
      <c r="K42" s="64"/>
      <c r="L42" s="64"/>
      <c r="M42" s="64"/>
    </row>
    <row r="43" spans="2:13" x14ac:dyDescent="0.2">
      <c r="B43" s="130"/>
      <c r="C43" s="61"/>
      <c r="D43" s="123"/>
      <c r="E43" s="123"/>
      <c r="F43" s="123" t="s">
        <v>18</v>
      </c>
      <c r="G43" s="20">
        <v>35.011212085447895</v>
      </c>
      <c r="H43" s="65">
        <f>_xlfn.STDEV.S(G43:G44)</f>
        <v>0.27026521633338668</v>
      </c>
      <c r="I43" s="66">
        <v>45</v>
      </c>
      <c r="J43" s="67">
        <v>2</v>
      </c>
      <c r="K43" s="62">
        <v>0</v>
      </c>
      <c r="L43" s="62">
        <v>0</v>
      </c>
      <c r="M43" s="62">
        <v>0</v>
      </c>
    </row>
    <row r="44" spans="2:13" x14ac:dyDescent="0.2">
      <c r="B44" s="130"/>
      <c r="C44" s="61"/>
      <c r="D44" s="123"/>
      <c r="E44" s="123"/>
      <c r="F44" s="123"/>
      <c r="G44" s="20">
        <v>35.393424819824268</v>
      </c>
      <c r="H44" s="65"/>
      <c r="I44" s="66"/>
      <c r="J44" s="67"/>
      <c r="K44" s="64"/>
      <c r="L44" s="64"/>
      <c r="M44" s="64"/>
    </row>
    <row r="45" spans="2:13" x14ac:dyDescent="0.2">
      <c r="B45" s="130"/>
      <c r="C45" s="61">
        <v>63</v>
      </c>
      <c r="D45" s="61" t="s">
        <v>14</v>
      </c>
      <c r="E45" s="61" t="s">
        <v>5</v>
      </c>
      <c r="F45" s="61" t="s">
        <v>13</v>
      </c>
      <c r="G45" s="5">
        <v>1.3720628173338056</v>
      </c>
      <c r="H45" s="61">
        <f>_xlfn.STDEV.S(G45:G47)</f>
        <v>0</v>
      </c>
      <c r="I45" s="66" t="s">
        <v>0</v>
      </c>
      <c r="J45" s="116">
        <v>0</v>
      </c>
      <c r="K45" s="62">
        <v>3</v>
      </c>
      <c r="L45" s="62">
        <v>0</v>
      </c>
      <c r="M45" s="62">
        <v>0</v>
      </c>
    </row>
    <row r="46" spans="2:13" x14ac:dyDescent="0.2">
      <c r="B46" s="130"/>
      <c r="C46" s="61"/>
      <c r="D46" s="61"/>
      <c r="E46" s="61"/>
      <c r="F46" s="61"/>
      <c r="G46" s="5">
        <v>1.3720628173338056</v>
      </c>
      <c r="H46" s="61"/>
      <c r="I46" s="66"/>
      <c r="J46" s="122"/>
      <c r="K46" s="63"/>
      <c r="L46" s="63"/>
      <c r="M46" s="63"/>
    </row>
    <row r="47" spans="2:13" x14ac:dyDescent="0.2">
      <c r="B47" s="130"/>
      <c r="C47" s="61"/>
      <c r="D47" s="61"/>
      <c r="E47" s="61"/>
      <c r="F47" s="61"/>
      <c r="G47" s="5">
        <v>1.3720628173338056</v>
      </c>
      <c r="H47" s="61"/>
      <c r="I47" s="66"/>
      <c r="J47" s="117"/>
      <c r="K47" s="64"/>
      <c r="L47" s="64"/>
      <c r="M47" s="64"/>
    </row>
    <row r="48" spans="2:13" x14ac:dyDescent="0.2">
      <c r="B48" s="78">
        <v>24</v>
      </c>
      <c r="C48" s="69">
        <v>29</v>
      </c>
      <c r="D48" s="69" t="s">
        <v>6</v>
      </c>
      <c r="E48" s="69" t="s">
        <v>12</v>
      </c>
      <c r="F48" s="69" t="s">
        <v>4</v>
      </c>
      <c r="G48" s="2">
        <v>0.81021605761536408</v>
      </c>
      <c r="H48" s="77">
        <f>_xlfn.STDEV.S(G48:G56)</f>
        <v>0.74703851534216015</v>
      </c>
      <c r="I48" s="75">
        <v>24</v>
      </c>
      <c r="J48" s="110">
        <v>0</v>
      </c>
      <c r="K48" s="71">
        <v>0</v>
      </c>
      <c r="L48" s="71">
        <v>0</v>
      </c>
      <c r="M48" s="71">
        <v>9</v>
      </c>
    </row>
    <row r="49" spans="2:13" x14ac:dyDescent="0.2">
      <c r="B49" s="78"/>
      <c r="C49" s="69"/>
      <c r="D49" s="69"/>
      <c r="E49" s="69"/>
      <c r="F49" s="69"/>
      <c r="G49" s="2">
        <v>0.79404797651219439</v>
      </c>
      <c r="H49" s="77"/>
      <c r="I49" s="75"/>
      <c r="J49" s="111"/>
      <c r="K49" s="72"/>
      <c r="L49" s="72"/>
      <c r="M49" s="72"/>
    </row>
    <row r="50" spans="2:13" x14ac:dyDescent="0.2">
      <c r="B50" s="78"/>
      <c r="C50" s="69"/>
      <c r="D50" s="69"/>
      <c r="E50" s="69"/>
      <c r="F50" s="69"/>
      <c r="G50" s="2">
        <v>0.81647664582567125</v>
      </c>
      <c r="H50" s="77"/>
      <c r="I50" s="75"/>
      <c r="J50" s="111"/>
      <c r="K50" s="72"/>
      <c r="L50" s="72"/>
      <c r="M50" s="72"/>
    </row>
    <row r="51" spans="2:13" x14ac:dyDescent="0.2">
      <c r="B51" s="78"/>
      <c r="C51" s="69"/>
      <c r="D51" s="69"/>
      <c r="E51" s="69"/>
      <c r="F51" s="69"/>
      <c r="G51" s="2">
        <v>0.83736342468207059</v>
      </c>
      <c r="H51" s="77"/>
      <c r="I51" s="75"/>
      <c r="J51" s="111"/>
      <c r="K51" s="72"/>
      <c r="L51" s="72"/>
      <c r="M51" s="72"/>
    </row>
    <row r="52" spans="2:13" x14ac:dyDescent="0.2">
      <c r="B52" s="78"/>
      <c r="C52" s="69"/>
      <c r="D52" s="69"/>
      <c r="E52" s="69"/>
      <c r="F52" s="69"/>
      <c r="G52" s="2">
        <v>0.92678946141291685</v>
      </c>
      <c r="H52" s="77"/>
      <c r="I52" s="75"/>
      <c r="J52" s="111"/>
      <c r="K52" s="72"/>
      <c r="L52" s="72"/>
      <c r="M52" s="72"/>
    </row>
    <row r="53" spans="2:13" x14ac:dyDescent="0.2">
      <c r="B53" s="78"/>
      <c r="C53" s="69"/>
      <c r="D53" s="69"/>
      <c r="E53" s="69"/>
      <c r="F53" s="69"/>
      <c r="G53" s="2">
        <v>0.84168336673346689</v>
      </c>
      <c r="H53" s="77"/>
      <c r="I53" s="75"/>
      <c r="J53" s="111"/>
      <c r="K53" s="72"/>
      <c r="L53" s="72"/>
      <c r="M53" s="72"/>
    </row>
    <row r="54" spans="2:13" x14ac:dyDescent="0.2">
      <c r="B54" s="78"/>
      <c r="C54" s="69"/>
      <c r="D54" s="69"/>
      <c r="E54" s="69"/>
      <c r="F54" s="69"/>
      <c r="G54" s="3">
        <v>2.2992006090597639</v>
      </c>
      <c r="H54" s="77"/>
      <c r="I54" s="75"/>
      <c r="J54" s="111"/>
      <c r="K54" s="72"/>
      <c r="L54" s="72"/>
      <c r="M54" s="72"/>
    </row>
    <row r="55" spans="2:13" x14ac:dyDescent="0.2">
      <c r="B55" s="78"/>
      <c r="C55" s="69"/>
      <c r="D55" s="69"/>
      <c r="E55" s="69"/>
      <c r="F55" s="69"/>
      <c r="G55" s="3">
        <v>2.4472640138272381</v>
      </c>
      <c r="H55" s="77"/>
      <c r="I55" s="75"/>
      <c r="J55" s="111"/>
      <c r="K55" s="72"/>
      <c r="L55" s="72"/>
      <c r="M55" s="72"/>
    </row>
    <row r="56" spans="2:13" x14ac:dyDescent="0.2">
      <c r="B56" s="78"/>
      <c r="C56" s="69"/>
      <c r="D56" s="69"/>
      <c r="E56" s="69"/>
      <c r="F56" s="69"/>
      <c r="G56" s="3">
        <v>2.2312131849824479</v>
      </c>
      <c r="H56" s="77"/>
      <c r="I56" s="75"/>
      <c r="J56" s="112"/>
      <c r="K56" s="73"/>
      <c r="L56" s="73"/>
      <c r="M56" s="73"/>
    </row>
    <row r="57" spans="2:13" ht="19" x14ac:dyDescent="0.2">
      <c r="B57" s="49">
        <v>25</v>
      </c>
      <c r="C57" s="17">
        <v>19</v>
      </c>
      <c r="D57" s="17" t="s">
        <v>6</v>
      </c>
      <c r="E57" s="17" t="s">
        <v>12</v>
      </c>
      <c r="F57" s="17" t="s">
        <v>4</v>
      </c>
      <c r="G57" s="4">
        <v>10.034757865542888</v>
      </c>
      <c r="H57" s="17" t="s">
        <v>0</v>
      </c>
      <c r="I57" s="19">
        <v>47</v>
      </c>
      <c r="J57" s="18">
        <v>1</v>
      </c>
      <c r="K57" s="17">
        <v>0</v>
      </c>
      <c r="L57" s="17">
        <v>0</v>
      </c>
      <c r="M57" s="17">
        <v>0</v>
      </c>
    </row>
    <row r="58" spans="2:13" ht="16" customHeight="1" x14ac:dyDescent="0.2">
      <c r="B58" s="113">
        <v>37</v>
      </c>
      <c r="C58" s="69">
        <v>23</v>
      </c>
      <c r="D58" s="69" t="s">
        <v>14</v>
      </c>
      <c r="E58" s="69" t="s">
        <v>5</v>
      </c>
      <c r="F58" s="11" t="s">
        <v>4</v>
      </c>
      <c r="G58" s="3">
        <v>1.2678556335051983</v>
      </c>
      <c r="H58" s="11" t="s">
        <v>0</v>
      </c>
      <c r="I58" s="13" t="s">
        <v>0</v>
      </c>
      <c r="J58" s="12">
        <v>0</v>
      </c>
      <c r="K58" s="11">
        <v>1</v>
      </c>
      <c r="L58" s="11">
        <v>0</v>
      </c>
      <c r="M58" s="11">
        <v>0</v>
      </c>
    </row>
    <row r="59" spans="2:13" ht="16" customHeight="1" x14ac:dyDescent="0.2">
      <c r="B59" s="114"/>
      <c r="C59" s="69"/>
      <c r="D59" s="69"/>
      <c r="E59" s="69"/>
      <c r="F59" s="15" t="s">
        <v>19</v>
      </c>
      <c r="G59" s="16">
        <v>0.75257066216283353</v>
      </c>
      <c r="H59" s="11" t="s">
        <v>0</v>
      </c>
      <c r="I59" s="13" t="s">
        <v>0</v>
      </c>
      <c r="J59" s="12">
        <v>0</v>
      </c>
      <c r="K59" s="11">
        <v>1</v>
      </c>
      <c r="L59" s="11">
        <v>0</v>
      </c>
      <c r="M59" s="11">
        <v>0</v>
      </c>
    </row>
    <row r="60" spans="2:13" ht="16" customHeight="1" x14ac:dyDescent="0.2">
      <c r="B60" s="114"/>
      <c r="C60" s="69">
        <v>24</v>
      </c>
      <c r="D60" s="69" t="s">
        <v>14</v>
      </c>
      <c r="E60" s="69" t="s">
        <v>5</v>
      </c>
      <c r="F60" s="11" t="s">
        <v>4</v>
      </c>
      <c r="G60" s="3">
        <v>1.198888260787639</v>
      </c>
      <c r="H60" s="11" t="s">
        <v>0</v>
      </c>
      <c r="I60" s="13" t="s">
        <v>0</v>
      </c>
      <c r="J60" s="12">
        <v>0</v>
      </c>
      <c r="K60" s="11">
        <v>1</v>
      </c>
      <c r="L60" s="11">
        <v>0</v>
      </c>
      <c r="M60" s="11">
        <v>0</v>
      </c>
    </row>
    <row r="61" spans="2:13" ht="16" customHeight="1" x14ac:dyDescent="0.2">
      <c r="B61" s="114"/>
      <c r="C61" s="69"/>
      <c r="D61" s="69"/>
      <c r="E61" s="69"/>
      <c r="F61" s="15" t="s">
        <v>19</v>
      </c>
      <c r="G61" s="16">
        <v>0.83384932920536636</v>
      </c>
      <c r="H61" s="11" t="s">
        <v>0</v>
      </c>
      <c r="I61" s="13" t="s">
        <v>0</v>
      </c>
      <c r="J61" s="12">
        <v>0</v>
      </c>
      <c r="K61" s="11">
        <v>1</v>
      </c>
      <c r="L61" s="11">
        <v>0</v>
      </c>
      <c r="M61" s="11">
        <v>0</v>
      </c>
    </row>
    <row r="62" spans="2:13" ht="16" customHeight="1" x14ac:dyDescent="0.2">
      <c r="B62" s="114"/>
      <c r="C62" s="69">
        <v>28</v>
      </c>
      <c r="D62" s="69" t="s">
        <v>14</v>
      </c>
      <c r="E62" s="69" t="s">
        <v>5</v>
      </c>
      <c r="F62" s="11" t="s">
        <v>4</v>
      </c>
      <c r="G62" s="3">
        <v>1.1363636363636365</v>
      </c>
      <c r="H62" s="11" t="s">
        <v>0</v>
      </c>
      <c r="I62" s="13" t="s">
        <v>0</v>
      </c>
      <c r="J62" s="12">
        <v>0</v>
      </c>
      <c r="K62" s="11">
        <v>1</v>
      </c>
      <c r="L62" s="11">
        <v>0</v>
      </c>
      <c r="M62" s="11">
        <v>0</v>
      </c>
    </row>
    <row r="63" spans="2:13" ht="16" customHeight="1" x14ac:dyDescent="0.2">
      <c r="B63" s="114"/>
      <c r="C63" s="69"/>
      <c r="D63" s="69"/>
      <c r="E63" s="69"/>
      <c r="F63" s="15" t="s">
        <v>19</v>
      </c>
      <c r="G63" s="14">
        <v>1.3368806119055536</v>
      </c>
      <c r="H63" s="11" t="s">
        <v>0</v>
      </c>
      <c r="I63" s="13" t="s">
        <v>0</v>
      </c>
      <c r="J63" s="12">
        <v>0</v>
      </c>
      <c r="K63" s="11">
        <v>1</v>
      </c>
      <c r="L63" s="11">
        <v>0</v>
      </c>
      <c r="M63" s="11">
        <v>0</v>
      </c>
    </row>
    <row r="64" spans="2:13" ht="16" customHeight="1" x14ac:dyDescent="0.2">
      <c r="B64" s="114"/>
      <c r="C64" s="69"/>
      <c r="D64" s="69"/>
      <c r="E64" s="69"/>
      <c r="F64" s="11" t="s">
        <v>9</v>
      </c>
      <c r="G64" s="2">
        <v>0.94046208530805686</v>
      </c>
      <c r="H64" s="11" t="s">
        <v>0</v>
      </c>
      <c r="I64" s="13" t="s">
        <v>0</v>
      </c>
      <c r="J64" s="12">
        <v>0</v>
      </c>
      <c r="K64" s="11">
        <v>1</v>
      </c>
      <c r="L64" s="11">
        <v>0</v>
      </c>
      <c r="M64" s="11">
        <v>0</v>
      </c>
    </row>
    <row r="65" spans="2:13" ht="16" customHeight="1" x14ac:dyDescent="0.2">
      <c r="B65" s="114"/>
      <c r="C65" s="71">
        <v>44</v>
      </c>
      <c r="D65" s="69" t="s">
        <v>6</v>
      </c>
      <c r="E65" s="69" t="s">
        <v>12</v>
      </c>
      <c r="F65" s="69" t="s">
        <v>18</v>
      </c>
      <c r="G65" s="3">
        <v>1.2882951515481309</v>
      </c>
      <c r="H65" s="121">
        <f>_xlfn.STDEV.S(G65:G66)</f>
        <v>4.590260656339446E-3</v>
      </c>
      <c r="I65" s="75" t="s">
        <v>0</v>
      </c>
      <c r="J65" s="110">
        <v>0</v>
      </c>
      <c r="K65" s="71">
        <v>0</v>
      </c>
      <c r="L65" s="71">
        <v>0</v>
      </c>
      <c r="M65" s="69">
        <v>2</v>
      </c>
    </row>
    <row r="66" spans="2:13" ht="16" customHeight="1" x14ac:dyDescent="0.2">
      <c r="B66" s="114"/>
      <c r="C66" s="72"/>
      <c r="D66" s="69"/>
      <c r="E66" s="69"/>
      <c r="F66" s="69"/>
      <c r="G66" s="3">
        <v>1.281803542673108</v>
      </c>
      <c r="H66" s="121"/>
      <c r="I66" s="75"/>
      <c r="J66" s="112"/>
      <c r="K66" s="73"/>
      <c r="L66" s="73"/>
      <c r="M66" s="69"/>
    </row>
    <row r="67" spans="2:13" ht="16" customHeight="1" x14ac:dyDescent="0.2">
      <c r="B67" s="114"/>
      <c r="C67" s="72"/>
      <c r="D67" s="11" t="s">
        <v>6</v>
      </c>
      <c r="E67" s="11" t="s">
        <v>12</v>
      </c>
      <c r="F67" s="11" t="s">
        <v>17</v>
      </c>
      <c r="G67" s="9">
        <v>42.068551713792843</v>
      </c>
      <c r="H67" s="26" t="s">
        <v>0</v>
      </c>
      <c r="I67" s="27">
        <v>45</v>
      </c>
      <c r="J67" s="12">
        <v>1</v>
      </c>
      <c r="K67" s="52">
        <v>0</v>
      </c>
      <c r="L67" s="52">
        <v>0</v>
      </c>
      <c r="M67" s="52">
        <v>0</v>
      </c>
    </row>
    <row r="68" spans="2:13" ht="16" customHeight="1" x14ac:dyDescent="0.2">
      <c r="B68" s="114"/>
      <c r="C68" s="72"/>
      <c r="D68" s="11" t="s">
        <v>14</v>
      </c>
      <c r="E68" s="11" t="s">
        <v>12</v>
      </c>
      <c r="F68" s="11" t="s">
        <v>18</v>
      </c>
      <c r="G68" s="3">
        <v>1.1725094078035254</v>
      </c>
      <c r="H68" s="11" t="s">
        <v>0</v>
      </c>
      <c r="I68" s="13" t="s">
        <v>0</v>
      </c>
      <c r="J68" s="12">
        <v>0</v>
      </c>
      <c r="K68" s="11">
        <v>0</v>
      </c>
      <c r="L68" s="11">
        <v>0</v>
      </c>
      <c r="M68" s="11">
        <v>1</v>
      </c>
    </row>
    <row r="69" spans="2:13" ht="16" customHeight="1" x14ac:dyDescent="0.2">
      <c r="B69" s="114"/>
      <c r="C69" s="73"/>
      <c r="D69" s="11" t="s">
        <v>14</v>
      </c>
      <c r="E69" s="11" t="s">
        <v>12</v>
      </c>
      <c r="F69" s="11" t="s">
        <v>17</v>
      </c>
      <c r="G69" s="9">
        <v>41.789454997337124</v>
      </c>
      <c r="H69" s="11" t="s">
        <v>0</v>
      </c>
      <c r="I69" s="13">
        <v>45</v>
      </c>
      <c r="J69" s="12">
        <v>1</v>
      </c>
      <c r="K69" s="11">
        <v>0</v>
      </c>
      <c r="L69" s="11">
        <v>0</v>
      </c>
      <c r="M69" s="11">
        <v>0</v>
      </c>
    </row>
    <row r="70" spans="2:13" ht="16" customHeight="1" x14ac:dyDescent="0.2">
      <c r="B70" s="114"/>
      <c r="C70" s="69">
        <v>55</v>
      </c>
      <c r="D70" s="69" t="s">
        <v>14</v>
      </c>
      <c r="E70" s="69" t="s">
        <v>5</v>
      </c>
      <c r="F70" s="69" t="s">
        <v>4</v>
      </c>
      <c r="G70" s="10">
        <v>1.4807909114560749</v>
      </c>
      <c r="H70" s="69">
        <f>_xlfn.STDEV.S(G70:G71)</f>
        <v>6.6498611896117429E-2</v>
      </c>
      <c r="I70" s="75" t="s">
        <v>0</v>
      </c>
      <c r="J70" s="110">
        <v>0</v>
      </c>
      <c r="K70" s="69">
        <v>2</v>
      </c>
      <c r="L70" s="71">
        <v>0</v>
      </c>
      <c r="M70" s="71">
        <v>0</v>
      </c>
    </row>
    <row r="71" spans="2:13" ht="16" customHeight="1" x14ac:dyDescent="0.2">
      <c r="B71" s="114"/>
      <c r="C71" s="69"/>
      <c r="D71" s="69"/>
      <c r="E71" s="69"/>
      <c r="F71" s="69"/>
      <c r="G71" s="10">
        <v>1.574834150278549</v>
      </c>
      <c r="H71" s="69"/>
      <c r="I71" s="75"/>
      <c r="J71" s="112"/>
      <c r="K71" s="69"/>
      <c r="L71" s="73"/>
      <c r="M71" s="73"/>
    </row>
    <row r="72" spans="2:13" ht="16" customHeight="1" x14ac:dyDescent="0.2">
      <c r="B72" s="114"/>
      <c r="C72" s="69"/>
      <c r="D72" s="69" t="s">
        <v>14</v>
      </c>
      <c r="E72" s="69" t="s">
        <v>5</v>
      </c>
      <c r="F72" s="69" t="s">
        <v>16</v>
      </c>
      <c r="G72" s="2">
        <v>0.54652137468566642</v>
      </c>
      <c r="H72" s="74">
        <f>_xlfn.STDEV.S(G72:G73)</f>
        <v>8.3949666809726597E-2</v>
      </c>
      <c r="I72" s="75" t="s">
        <v>0</v>
      </c>
      <c r="J72" s="110">
        <v>0</v>
      </c>
      <c r="K72" s="69">
        <v>2</v>
      </c>
      <c r="L72" s="71">
        <v>0</v>
      </c>
      <c r="M72" s="71">
        <v>0</v>
      </c>
    </row>
    <row r="73" spans="2:13" ht="16" customHeight="1" x14ac:dyDescent="0.2">
      <c r="B73" s="114"/>
      <c r="C73" s="69"/>
      <c r="D73" s="69"/>
      <c r="E73" s="69"/>
      <c r="F73" s="69"/>
      <c r="G73" s="2">
        <v>0.66524413204468424</v>
      </c>
      <c r="H73" s="74"/>
      <c r="I73" s="75"/>
      <c r="J73" s="112"/>
      <c r="K73" s="69"/>
      <c r="L73" s="73"/>
      <c r="M73" s="73"/>
    </row>
    <row r="74" spans="2:13" ht="16" customHeight="1" x14ac:dyDescent="0.2">
      <c r="B74" s="114"/>
      <c r="C74" s="69"/>
      <c r="D74" s="69" t="s">
        <v>14</v>
      </c>
      <c r="E74" s="69" t="s">
        <v>5</v>
      </c>
      <c r="F74" s="69" t="s">
        <v>15</v>
      </c>
      <c r="G74" s="3">
        <v>2.3135818908122503</v>
      </c>
      <c r="H74" s="77">
        <f>_xlfn.STDEV.S(G74:G75)</f>
        <v>4.8503728154500055E-2</v>
      </c>
      <c r="I74" s="75" t="s">
        <v>0</v>
      </c>
      <c r="J74" s="110">
        <v>0</v>
      </c>
      <c r="K74" s="69">
        <v>2</v>
      </c>
      <c r="L74" s="71">
        <v>0</v>
      </c>
      <c r="M74" s="71">
        <v>0</v>
      </c>
    </row>
    <row r="75" spans="2:13" ht="16" customHeight="1" x14ac:dyDescent="0.2">
      <c r="B75" s="115"/>
      <c r="C75" s="69"/>
      <c r="D75" s="69"/>
      <c r="E75" s="69"/>
      <c r="F75" s="69"/>
      <c r="G75" s="3">
        <v>2.382176520994002</v>
      </c>
      <c r="H75" s="77"/>
      <c r="I75" s="75"/>
      <c r="J75" s="112"/>
      <c r="K75" s="69"/>
      <c r="L75" s="73"/>
      <c r="M75" s="73"/>
    </row>
    <row r="76" spans="2:13" ht="16" customHeight="1" x14ac:dyDescent="0.2">
      <c r="B76" s="118">
        <v>57</v>
      </c>
      <c r="C76" s="61">
        <v>28</v>
      </c>
      <c r="D76" s="61" t="s">
        <v>6</v>
      </c>
      <c r="E76" s="61" t="s">
        <v>12</v>
      </c>
      <c r="F76" s="61" t="s">
        <v>4</v>
      </c>
      <c r="G76" s="4">
        <v>13.448838474089037</v>
      </c>
      <c r="H76" s="65">
        <f>_xlfn.STDEV.S(G76:G78)</f>
        <v>0.34885559539860433</v>
      </c>
      <c r="I76" s="66">
        <v>47</v>
      </c>
      <c r="J76" s="67">
        <v>3</v>
      </c>
      <c r="K76" s="62">
        <v>0</v>
      </c>
      <c r="L76" s="62">
        <v>0</v>
      </c>
      <c r="M76" s="62">
        <v>0</v>
      </c>
    </row>
    <row r="77" spans="2:13" ht="16" customHeight="1" x14ac:dyDescent="0.2">
      <c r="B77" s="119"/>
      <c r="C77" s="61"/>
      <c r="D77" s="61"/>
      <c r="E77" s="61"/>
      <c r="F77" s="61"/>
      <c r="G77" s="4">
        <v>13.402535366525814</v>
      </c>
      <c r="H77" s="65"/>
      <c r="I77" s="66"/>
      <c r="J77" s="67"/>
      <c r="K77" s="63"/>
      <c r="L77" s="63"/>
      <c r="M77" s="63"/>
    </row>
    <row r="78" spans="2:13" ht="16" customHeight="1" x14ac:dyDescent="0.2">
      <c r="B78" s="119"/>
      <c r="C78" s="61"/>
      <c r="D78" s="61"/>
      <c r="E78" s="61"/>
      <c r="F78" s="61"/>
      <c r="G78" s="4">
        <v>14.028590474779644</v>
      </c>
      <c r="H78" s="65"/>
      <c r="I78" s="66"/>
      <c r="J78" s="67"/>
      <c r="K78" s="64"/>
      <c r="L78" s="64"/>
      <c r="M78" s="64"/>
    </row>
    <row r="79" spans="2:13" ht="16" customHeight="1" x14ac:dyDescent="0.2">
      <c r="B79" s="119"/>
      <c r="C79" s="61"/>
      <c r="D79" s="61" t="s">
        <v>6</v>
      </c>
      <c r="E79" s="61" t="s">
        <v>5</v>
      </c>
      <c r="F79" s="61" t="s">
        <v>9</v>
      </c>
      <c r="G79" s="1">
        <v>0.90158787117610129</v>
      </c>
      <c r="H79" s="68">
        <f>_xlfn.STDEV.S(G79:G81)</f>
        <v>5.6715091788669909E-2</v>
      </c>
      <c r="I79" s="66" t="s">
        <v>0</v>
      </c>
      <c r="J79" s="67">
        <v>0</v>
      </c>
      <c r="K79" s="62">
        <v>3</v>
      </c>
      <c r="L79" s="62">
        <v>0</v>
      </c>
      <c r="M79" s="62">
        <v>0</v>
      </c>
    </row>
    <row r="80" spans="2:13" ht="16" customHeight="1" x14ac:dyDescent="0.2">
      <c r="B80" s="119"/>
      <c r="C80" s="61"/>
      <c r="D80" s="61"/>
      <c r="E80" s="61"/>
      <c r="F80" s="61"/>
      <c r="G80" s="5">
        <v>1.012066952121448</v>
      </c>
      <c r="H80" s="68"/>
      <c r="I80" s="66"/>
      <c r="J80" s="67"/>
      <c r="K80" s="63"/>
      <c r="L80" s="63"/>
      <c r="M80" s="63"/>
    </row>
    <row r="81" spans="2:13" ht="16" customHeight="1" x14ac:dyDescent="0.2">
      <c r="B81" s="119"/>
      <c r="C81" s="61"/>
      <c r="D81" s="61"/>
      <c r="E81" s="61"/>
      <c r="F81" s="61"/>
      <c r="G81" s="5">
        <v>0.9790891369838739</v>
      </c>
      <c r="H81" s="68"/>
      <c r="I81" s="66"/>
      <c r="J81" s="67"/>
      <c r="K81" s="64"/>
      <c r="L81" s="64"/>
      <c r="M81" s="64"/>
    </row>
    <row r="82" spans="2:13" ht="16" customHeight="1" x14ac:dyDescent="0.2">
      <c r="B82" s="119"/>
      <c r="C82" s="50">
        <v>45</v>
      </c>
      <c r="D82" s="50" t="s">
        <v>6</v>
      </c>
      <c r="E82" s="50" t="s">
        <v>12</v>
      </c>
      <c r="F82" s="50" t="s">
        <v>4</v>
      </c>
      <c r="G82" s="4">
        <v>40.834125342427463</v>
      </c>
      <c r="H82" s="50" t="s">
        <v>0</v>
      </c>
      <c r="I82" s="55">
        <v>47</v>
      </c>
      <c r="J82" s="56">
        <v>1</v>
      </c>
      <c r="K82" s="50">
        <v>0</v>
      </c>
      <c r="L82" s="50">
        <v>0</v>
      </c>
      <c r="M82" s="50">
        <v>0</v>
      </c>
    </row>
    <row r="83" spans="2:13" ht="16" customHeight="1" x14ac:dyDescent="0.2">
      <c r="B83" s="119"/>
      <c r="C83" s="61">
        <v>55</v>
      </c>
      <c r="D83" s="61" t="s">
        <v>14</v>
      </c>
      <c r="E83" s="61" t="s">
        <v>12</v>
      </c>
      <c r="F83" s="61" t="s">
        <v>4</v>
      </c>
      <c r="G83" s="4">
        <v>49.037638538351807</v>
      </c>
      <c r="H83" s="68">
        <f>_xlfn.STDEV.S(G83:G84)</f>
        <v>1.7396066196319851E-2</v>
      </c>
      <c r="I83" s="66">
        <v>47</v>
      </c>
      <c r="J83" s="67">
        <v>2</v>
      </c>
      <c r="K83" s="62">
        <v>0</v>
      </c>
      <c r="L83" s="62">
        <v>0</v>
      </c>
      <c r="M83" s="62">
        <v>0</v>
      </c>
    </row>
    <row r="84" spans="2:13" ht="16" customHeight="1" x14ac:dyDescent="0.2">
      <c r="B84" s="119"/>
      <c r="C84" s="61"/>
      <c r="D84" s="61"/>
      <c r="E84" s="61"/>
      <c r="F84" s="61"/>
      <c r="G84" s="4">
        <v>49.062240291098583</v>
      </c>
      <c r="H84" s="68"/>
      <c r="I84" s="66"/>
      <c r="J84" s="67"/>
      <c r="K84" s="64"/>
      <c r="L84" s="64"/>
      <c r="M84" s="64"/>
    </row>
    <row r="85" spans="2:13" ht="16" customHeight="1" x14ac:dyDescent="0.2">
      <c r="B85" s="119"/>
      <c r="C85" s="61"/>
      <c r="D85" s="61" t="s">
        <v>14</v>
      </c>
      <c r="E85" s="61" t="s">
        <v>12</v>
      </c>
      <c r="F85" s="61" t="s">
        <v>16</v>
      </c>
      <c r="G85" s="4">
        <v>47.991732477788744</v>
      </c>
      <c r="H85" s="65">
        <f>_xlfn.STDEV.S(G85:G86)</f>
        <v>0.55888839006294433</v>
      </c>
      <c r="I85" s="66">
        <v>43</v>
      </c>
      <c r="J85" s="67">
        <v>2</v>
      </c>
      <c r="K85" s="62">
        <v>0</v>
      </c>
      <c r="L85" s="62">
        <v>0</v>
      </c>
      <c r="M85" s="62">
        <v>0</v>
      </c>
    </row>
    <row r="86" spans="2:13" ht="16" customHeight="1" x14ac:dyDescent="0.2">
      <c r="B86" s="119"/>
      <c r="C86" s="61"/>
      <c r="D86" s="61"/>
      <c r="E86" s="61"/>
      <c r="F86" s="61"/>
      <c r="G86" s="4">
        <v>47.201344936708864</v>
      </c>
      <c r="H86" s="65"/>
      <c r="I86" s="66"/>
      <c r="J86" s="67"/>
      <c r="K86" s="64"/>
      <c r="L86" s="64"/>
      <c r="M86" s="64"/>
    </row>
    <row r="87" spans="2:13" ht="16" customHeight="1" x14ac:dyDescent="0.2">
      <c r="B87" s="119"/>
      <c r="C87" s="61"/>
      <c r="D87" s="61" t="s">
        <v>14</v>
      </c>
      <c r="E87" s="61" t="s">
        <v>12</v>
      </c>
      <c r="F87" s="61" t="s">
        <v>15</v>
      </c>
      <c r="G87" s="5">
        <v>1.9451008907471368</v>
      </c>
      <c r="H87" s="65">
        <f>_xlfn.STDEV.S(G87:G88)</f>
        <v>0.24777381565543158</v>
      </c>
      <c r="I87" s="66" t="s">
        <v>0</v>
      </c>
      <c r="J87" s="116">
        <v>0</v>
      </c>
      <c r="K87" s="62">
        <v>0</v>
      </c>
      <c r="L87" s="62">
        <v>0</v>
      </c>
      <c r="M87" s="61">
        <v>2</v>
      </c>
    </row>
    <row r="88" spans="2:13" ht="16" customHeight="1" x14ac:dyDescent="0.2">
      <c r="B88" s="119"/>
      <c r="C88" s="61"/>
      <c r="D88" s="61"/>
      <c r="E88" s="61"/>
      <c r="F88" s="61"/>
      <c r="G88" s="5">
        <v>2.2955059812479792</v>
      </c>
      <c r="H88" s="65"/>
      <c r="I88" s="66"/>
      <c r="J88" s="117"/>
      <c r="K88" s="64"/>
      <c r="L88" s="64"/>
      <c r="M88" s="61"/>
    </row>
    <row r="89" spans="2:13" ht="16" customHeight="1" x14ac:dyDescent="0.2">
      <c r="B89" s="119"/>
      <c r="C89" s="61">
        <v>62</v>
      </c>
      <c r="D89" s="61" t="s">
        <v>6</v>
      </c>
      <c r="E89" s="61" t="s">
        <v>12</v>
      </c>
      <c r="F89" s="61" t="s">
        <v>4</v>
      </c>
      <c r="G89" s="4">
        <v>37.762373671935734</v>
      </c>
      <c r="H89" s="65">
        <f>_xlfn.STDEV.S(G89:G91)</f>
        <v>0.32328049803397074</v>
      </c>
      <c r="I89" s="66">
        <v>47</v>
      </c>
      <c r="J89" s="67">
        <v>3</v>
      </c>
      <c r="K89" s="62">
        <v>0</v>
      </c>
      <c r="L89" s="62">
        <v>0</v>
      </c>
      <c r="M89" s="62">
        <v>0</v>
      </c>
    </row>
    <row r="90" spans="2:13" ht="16" customHeight="1" x14ac:dyDescent="0.2">
      <c r="B90" s="119"/>
      <c r="C90" s="61"/>
      <c r="D90" s="61"/>
      <c r="E90" s="61"/>
      <c r="F90" s="61"/>
      <c r="G90" s="4">
        <v>37.756066136998065</v>
      </c>
      <c r="H90" s="65"/>
      <c r="I90" s="66"/>
      <c r="J90" s="67"/>
      <c r="K90" s="63"/>
      <c r="L90" s="63"/>
      <c r="M90" s="63"/>
    </row>
    <row r="91" spans="2:13" ht="16" customHeight="1" x14ac:dyDescent="0.2">
      <c r="B91" s="119"/>
      <c r="C91" s="61"/>
      <c r="D91" s="61"/>
      <c r="E91" s="61"/>
      <c r="F91" s="61"/>
      <c r="G91" s="4">
        <v>37.199308302087083</v>
      </c>
      <c r="H91" s="65"/>
      <c r="I91" s="66"/>
      <c r="J91" s="67"/>
      <c r="K91" s="64"/>
      <c r="L91" s="64"/>
      <c r="M91" s="64"/>
    </row>
    <row r="92" spans="2:13" ht="16" customHeight="1" x14ac:dyDescent="0.2">
      <c r="B92" s="119"/>
      <c r="C92" s="61"/>
      <c r="D92" s="61" t="s">
        <v>6</v>
      </c>
      <c r="E92" s="61" t="s">
        <v>12</v>
      </c>
      <c r="F92" s="61" t="s">
        <v>8</v>
      </c>
      <c r="G92" s="4">
        <v>32.316933376129121</v>
      </c>
      <c r="H92" s="65">
        <f>_xlfn.STDEV.S(G92:G94)</f>
        <v>0.5689065275927605</v>
      </c>
      <c r="I92" s="66">
        <v>43</v>
      </c>
      <c r="J92" s="67">
        <v>3</v>
      </c>
      <c r="K92" s="62">
        <v>0</v>
      </c>
      <c r="L92" s="62">
        <v>0</v>
      </c>
      <c r="M92" s="62">
        <v>0</v>
      </c>
    </row>
    <row r="93" spans="2:13" ht="16" customHeight="1" x14ac:dyDescent="0.2">
      <c r="B93" s="119"/>
      <c r="C93" s="61"/>
      <c r="D93" s="61"/>
      <c r="E93" s="61"/>
      <c r="F93" s="61"/>
      <c r="G93" s="4">
        <v>33.405124063355316</v>
      </c>
      <c r="H93" s="65"/>
      <c r="I93" s="66"/>
      <c r="J93" s="67"/>
      <c r="K93" s="63"/>
      <c r="L93" s="63"/>
      <c r="M93" s="63"/>
    </row>
    <row r="94" spans="2:13" ht="16" customHeight="1" x14ac:dyDescent="0.2">
      <c r="B94" s="120"/>
      <c r="C94" s="61"/>
      <c r="D94" s="61"/>
      <c r="E94" s="61"/>
      <c r="F94" s="61"/>
      <c r="G94" s="4">
        <v>33.148856242033943</v>
      </c>
      <c r="H94" s="65"/>
      <c r="I94" s="66"/>
      <c r="J94" s="67"/>
      <c r="K94" s="64"/>
      <c r="L94" s="64"/>
      <c r="M94" s="64"/>
    </row>
    <row r="95" spans="2:13" ht="16" customHeight="1" x14ac:dyDescent="0.2">
      <c r="B95" s="113">
        <v>58</v>
      </c>
      <c r="C95" s="69">
        <v>28</v>
      </c>
      <c r="D95" s="69" t="s">
        <v>6</v>
      </c>
      <c r="E95" s="69" t="s">
        <v>12</v>
      </c>
      <c r="F95" s="69" t="s">
        <v>4</v>
      </c>
      <c r="G95" s="3">
        <v>3.9526390197926484</v>
      </c>
      <c r="H95" s="74">
        <f>_xlfn.STDEV.S(G95:G97)</f>
        <v>0.24086300368575547</v>
      </c>
      <c r="I95" s="75" t="s">
        <v>0</v>
      </c>
      <c r="J95" s="76">
        <v>3</v>
      </c>
      <c r="K95" s="71">
        <v>0</v>
      </c>
      <c r="L95" s="71">
        <v>0</v>
      </c>
      <c r="M95" s="71">
        <v>0</v>
      </c>
    </row>
    <row r="96" spans="2:13" ht="16" customHeight="1" x14ac:dyDescent="0.2">
      <c r="B96" s="114"/>
      <c r="C96" s="69"/>
      <c r="D96" s="69"/>
      <c r="E96" s="69"/>
      <c r="F96" s="69"/>
      <c r="G96" s="3">
        <v>3.7050898203592815</v>
      </c>
      <c r="H96" s="74"/>
      <c r="I96" s="75"/>
      <c r="J96" s="76"/>
      <c r="K96" s="72"/>
      <c r="L96" s="72"/>
      <c r="M96" s="72"/>
    </row>
    <row r="97" spans="2:13" ht="16" customHeight="1" x14ac:dyDescent="0.2">
      <c r="B97" s="114"/>
      <c r="C97" s="69"/>
      <c r="D97" s="69"/>
      <c r="E97" s="69"/>
      <c r="F97" s="69"/>
      <c r="G97" s="3">
        <v>3.4709754637941357</v>
      </c>
      <c r="H97" s="74"/>
      <c r="I97" s="75"/>
      <c r="J97" s="76"/>
      <c r="K97" s="73"/>
      <c r="L97" s="73"/>
      <c r="M97" s="73"/>
    </row>
    <row r="98" spans="2:13" ht="16" customHeight="1" x14ac:dyDescent="0.2">
      <c r="B98" s="114"/>
      <c r="C98" s="69"/>
      <c r="D98" s="69" t="s">
        <v>6</v>
      </c>
      <c r="E98" s="69" t="s">
        <v>5</v>
      </c>
      <c r="F98" s="69" t="s">
        <v>9</v>
      </c>
      <c r="G98" s="2">
        <v>1.00688924218336</v>
      </c>
      <c r="H98" s="77">
        <f>_xlfn.STDEV.S(G98:G100)</f>
        <v>2.7138013663465733E-2</v>
      </c>
      <c r="I98" s="75" t="s">
        <v>0</v>
      </c>
      <c r="J98" s="110">
        <v>0</v>
      </c>
      <c r="K98" s="69">
        <v>3</v>
      </c>
      <c r="L98" s="71">
        <v>0</v>
      </c>
      <c r="M98" s="71">
        <v>0</v>
      </c>
    </row>
    <row r="99" spans="2:13" ht="16" customHeight="1" x14ac:dyDescent="0.2">
      <c r="B99" s="114"/>
      <c r="C99" s="69"/>
      <c r="D99" s="69"/>
      <c r="E99" s="69"/>
      <c r="F99" s="69"/>
      <c r="G99" s="2">
        <v>0.95264780050434283</v>
      </c>
      <c r="H99" s="77"/>
      <c r="I99" s="75"/>
      <c r="J99" s="111"/>
      <c r="K99" s="69"/>
      <c r="L99" s="72"/>
      <c r="M99" s="72"/>
    </row>
    <row r="100" spans="2:13" ht="16" customHeight="1" x14ac:dyDescent="0.2">
      <c r="B100" s="114"/>
      <c r="C100" s="69"/>
      <c r="D100" s="69"/>
      <c r="E100" s="69"/>
      <c r="F100" s="69"/>
      <c r="G100" s="2">
        <v>0.97809076682316121</v>
      </c>
      <c r="H100" s="77"/>
      <c r="I100" s="75"/>
      <c r="J100" s="112"/>
      <c r="K100" s="69"/>
      <c r="L100" s="73"/>
      <c r="M100" s="73"/>
    </row>
    <row r="101" spans="2:13" ht="16" customHeight="1" x14ac:dyDescent="0.2">
      <c r="B101" s="114"/>
      <c r="C101" s="71">
        <v>55</v>
      </c>
      <c r="D101" s="69" t="s">
        <v>14</v>
      </c>
      <c r="E101" s="69" t="s">
        <v>12</v>
      </c>
      <c r="F101" s="69" t="s">
        <v>4</v>
      </c>
      <c r="G101" s="9">
        <v>26.45119887987865</v>
      </c>
      <c r="H101" s="74">
        <f>_xlfn.STDEV.S(G101:G102)</f>
        <v>0.6008031363059656</v>
      </c>
      <c r="I101" s="75" t="s">
        <v>0</v>
      </c>
      <c r="J101" s="76">
        <v>2</v>
      </c>
      <c r="K101" s="71">
        <v>0</v>
      </c>
      <c r="L101" s="71">
        <v>0</v>
      </c>
      <c r="M101" s="71">
        <v>0</v>
      </c>
    </row>
    <row r="102" spans="2:13" ht="16" customHeight="1" x14ac:dyDescent="0.2">
      <c r="B102" s="114"/>
      <c r="C102" s="72"/>
      <c r="D102" s="69"/>
      <c r="E102" s="69"/>
      <c r="F102" s="69"/>
      <c r="G102" s="9">
        <v>27.300862823558838</v>
      </c>
      <c r="H102" s="74"/>
      <c r="I102" s="75"/>
      <c r="J102" s="76"/>
      <c r="K102" s="73"/>
      <c r="L102" s="73"/>
      <c r="M102" s="73"/>
    </row>
    <row r="103" spans="2:13" ht="16" customHeight="1" x14ac:dyDescent="0.2">
      <c r="B103" s="114"/>
      <c r="C103" s="72"/>
      <c r="D103" s="71" t="s">
        <v>14</v>
      </c>
      <c r="E103" s="71" t="s">
        <v>12</v>
      </c>
      <c r="F103" s="71" t="s">
        <v>16</v>
      </c>
      <c r="G103" s="2">
        <v>0.69106925880923453</v>
      </c>
      <c r="H103" s="106">
        <f>_xlfn.STDEV.S(G103:G104)</f>
        <v>2.663523910217562E-2</v>
      </c>
      <c r="I103" s="108" t="s">
        <v>0</v>
      </c>
      <c r="J103" s="104">
        <v>0</v>
      </c>
      <c r="K103" s="71">
        <v>0</v>
      </c>
      <c r="L103" s="71">
        <v>0</v>
      </c>
      <c r="M103" s="71">
        <v>2</v>
      </c>
    </row>
    <row r="104" spans="2:13" ht="16" customHeight="1" x14ac:dyDescent="0.2">
      <c r="B104" s="114"/>
      <c r="C104" s="72"/>
      <c r="D104" s="73"/>
      <c r="E104" s="73"/>
      <c r="F104" s="73"/>
      <c r="G104" s="2">
        <v>0.72873717518458148</v>
      </c>
      <c r="H104" s="107"/>
      <c r="I104" s="109"/>
      <c r="J104" s="105"/>
      <c r="K104" s="73"/>
      <c r="L104" s="73"/>
      <c r="M104" s="73"/>
    </row>
    <row r="105" spans="2:13" ht="16" customHeight="1" x14ac:dyDescent="0.2">
      <c r="B105" s="114"/>
      <c r="C105" s="72"/>
      <c r="D105" s="69" t="s">
        <v>14</v>
      </c>
      <c r="E105" s="69" t="s">
        <v>12</v>
      </c>
      <c r="F105" s="69" t="s">
        <v>15</v>
      </c>
      <c r="G105" s="2">
        <v>2.4669603524229098</v>
      </c>
      <c r="H105" s="77">
        <f>_xlfn.STDEV.S(G105:G106)</f>
        <v>7.3294814749701342E-2</v>
      </c>
      <c r="I105" s="75">
        <v>79</v>
      </c>
      <c r="J105" s="104">
        <v>0</v>
      </c>
      <c r="K105" s="71">
        <v>0</v>
      </c>
      <c r="L105" s="71">
        <v>0</v>
      </c>
      <c r="M105" s="69">
        <v>2</v>
      </c>
    </row>
    <row r="106" spans="2:13" ht="16" customHeight="1" x14ac:dyDescent="0.2">
      <c r="B106" s="114"/>
      <c r="C106" s="73"/>
      <c r="D106" s="69"/>
      <c r="E106" s="69"/>
      <c r="F106" s="69"/>
      <c r="G106" s="3">
        <v>2.3633058313522586</v>
      </c>
      <c r="H106" s="77"/>
      <c r="I106" s="75"/>
      <c r="J106" s="105"/>
      <c r="K106" s="73"/>
      <c r="L106" s="73"/>
      <c r="M106" s="69"/>
    </row>
    <row r="107" spans="2:13" ht="16" customHeight="1" x14ac:dyDescent="0.2">
      <c r="B107" s="114"/>
      <c r="C107" s="69">
        <v>63</v>
      </c>
      <c r="D107" s="69" t="s">
        <v>14</v>
      </c>
      <c r="E107" s="69" t="s">
        <v>12</v>
      </c>
      <c r="F107" s="69" t="s">
        <v>13</v>
      </c>
      <c r="G107" s="9">
        <v>37.762373671935734</v>
      </c>
      <c r="H107" s="103">
        <f>_xlfn.STDEV.S(G107:G109)</f>
        <v>21.002819362469353</v>
      </c>
      <c r="I107" s="75">
        <v>78</v>
      </c>
      <c r="J107" s="76">
        <v>2</v>
      </c>
      <c r="K107" s="71">
        <v>0</v>
      </c>
      <c r="L107" s="71">
        <v>0</v>
      </c>
      <c r="M107" s="71">
        <v>1</v>
      </c>
    </row>
    <row r="108" spans="2:13" ht="16" customHeight="1" x14ac:dyDescent="0.2">
      <c r="B108" s="114"/>
      <c r="C108" s="69"/>
      <c r="D108" s="69"/>
      <c r="E108" s="69"/>
      <c r="F108" s="69"/>
      <c r="G108" s="9">
        <v>37.756066136998065</v>
      </c>
      <c r="H108" s="103"/>
      <c r="I108" s="75"/>
      <c r="J108" s="76"/>
      <c r="K108" s="72"/>
      <c r="L108" s="72"/>
      <c r="M108" s="72"/>
    </row>
    <row r="109" spans="2:13" ht="16" customHeight="1" x14ac:dyDescent="0.2">
      <c r="B109" s="114"/>
      <c r="C109" s="69"/>
      <c r="D109" s="69"/>
      <c r="E109" s="69"/>
      <c r="F109" s="69"/>
      <c r="G109" s="3">
        <v>1.3812700765999506</v>
      </c>
      <c r="H109" s="103"/>
      <c r="I109" s="75"/>
      <c r="J109" s="76"/>
      <c r="K109" s="73"/>
      <c r="L109" s="73"/>
      <c r="M109" s="73"/>
    </row>
    <row r="110" spans="2:13" ht="16" customHeight="1" x14ac:dyDescent="0.2">
      <c r="B110" s="114"/>
      <c r="C110" s="69"/>
      <c r="D110" s="69" t="s">
        <v>6</v>
      </c>
      <c r="E110" s="69" t="s">
        <v>12</v>
      </c>
      <c r="F110" s="69" t="s">
        <v>13</v>
      </c>
      <c r="G110" s="3">
        <v>1.4542363022126765</v>
      </c>
      <c r="H110" s="103">
        <f>_xlfn.STDEV.S(G110:G112)</f>
        <v>20.661189235628054</v>
      </c>
      <c r="I110" s="75">
        <v>78</v>
      </c>
      <c r="J110" s="76">
        <v>1</v>
      </c>
      <c r="K110" s="71">
        <v>0</v>
      </c>
      <c r="L110" s="71">
        <v>0</v>
      </c>
      <c r="M110" s="69">
        <v>2</v>
      </c>
    </row>
    <row r="111" spans="2:13" ht="16" customHeight="1" x14ac:dyDescent="0.2">
      <c r="B111" s="114"/>
      <c r="C111" s="69"/>
      <c r="D111" s="69"/>
      <c r="E111" s="69"/>
      <c r="F111" s="69"/>
      <c r="G111" s="9">
        <v>37.199308302087083</v>
      </c>
      <c r="H111" s="103"/>
      <c r="I111" s="75"/>
      <c r="J111" s="76"/>
      <c r="K111" s="72"/>
      <c r="L111" s="72"/>
      <c r="M111" s="69"/>
    </row>
    <row r="112" spans="2:13" ht="16" customHeight="1" x14ac:dyDescent="0.2">
      <c r="B112" s="115"/>
      <c r="C112" s="69"/>
      <c r="D112" s="69"/>
      <c r="E112" s="69"/>
      <c r="F112" s="69"/>
      <c r="G112" s="3">
        <v>1.3720628173338056</v>
      </c>
      <c r="H112" s="103"/>
      <c r="I112" s="75"/>
      <c r="J112" s="76"/>
      <c r="K112" s="73"/>
      <c r="L112" s="73"/>
      <c r="M112" s="69"/>
    </row>
    <row r="113" spans="1:24" ht="16" customHeight="1" x14ac:dyDescent="0.2">
      <c r="B113" s="99">
        <v>60</v>
      </c>
      <c r="C113" s="58">
        <v>50</v>
      </c>
      <c r="D113" s="80" t="s">
        <v>6</v>
      </c>
      <c r="E113" s="80" t="s">
        <v>12</v>
      </c>
      <c r="F113" s="80" t="s">
        <v>4</v>
      </c>
      <c r="G113" s="54">
        <v>12.931682965191801</v>
      </c>
      <c r="H113" s="102">
        <f>_xlfn.STDEV.S(G113:G121)</f>
        <v>8.6877240884985572</v>
      </c>
      <c r="I113" s="82">
        <v>34</v>
      </c>
      <c r="J113" s="83">
        <v>9</v>
      </c>
      <c r="K113" s="58">
        <v>0</v>
      </c>
      <c r="L113" s="58">
        <v>0</v>
      </c>
      <c r="M113" s="58">
        <v>0</v>
      </c>
    </row>
    <row r="114" spans="1:24" ht="16" customHeight="1" x14ac:dyDescent="0.2">
      <c r="B114" s="100"/>
      <c r="C114" s="59"/>
      <c r="D114" s="80"/>
      <c r="E114" s="80"/>
      <c r="F114" s="80"/>
      <c r="G114" s="54">
        <v>13.145397376124905</v>
      </c>
      <c r="H114" s="102"/>
      <c r="I114" s="82"/>
      <c r="J114" s="83"/>
      <c r="K114" s="59"/>
      <c r="L114" s="59"/>
      <c r="M114" s="59"/>
    </row>
    <row r="115" spans="1:24" ht="16" customHeight="1" x14ac:dyDescent="0.2">
      <c r="B115" s="100"/>
      <c r="C115" s="59"/>
      <c r="D115" s="80"/>
      <c r="E115" s="80"/>
      <c r="F115" s="80"/>
      <c r="G115" s="54">
        <v>12.956058220786035</v>
      </c>
      <c r="H115" s="102"/>
      <c r="I115" s="82"/>
      <c r="J115" s="83"/>
      <c r="K115" s="59"/>
      <c r="L115" s="59"/>
      <c r="M115" s="59"/>
    </row>
    <row r="116" spans="1:24" ht="16" customHeight="1" x14ac:dyDescent="0.2">
      <c r="B116" s="100"/>
      <c r="C116" s="59"/>
      <c r="D116" s="80"/>
      <c r="E116" s="80"/>
      <c r="F116" s="80"/>
      <c r="G116" s="54">
        <v>21.400481081287463</v>
      </c>
      <c r="H116" s="102"/>
      <c r="I116" s="82"/>
      <c r="J116" s="83"/>
      <c r="K116" s="59"/>
      <c r="L116" s="59"/>
      <c r="M116" s="59"/>
    </row>
    <row r="117" spans="1:24" ht="16" customHeight="1" x14ac:dyDescent="0.2">
      <c r="B117" s="100"/>
      <c r="C117" s="59"/>
      <c r="D117" s="80"/>
      <c r="E117" s="80"/>
      <c r="F117" s="80"/>
      <c r="G117" s="54">
        <v>21.170123249022421</v>
      </c>
      <c r="H117" s="102"/>
      <c r="I117" s="82"/>
      <c r="J117" s="83"/>
      <c r="K117" s="59"/>
      <c r="L117" s="59"/>
      <c r="M117" s="59"/>
    </row>
    <row r="118" spans="1:24" ht="16" customHeight="1" x14ac:dyDescent="0.2">
      <c r="A118" s="6"/>
      <c r="B118" s="100"/>
      <c r="C118" s="59"/>
      <c r="D118" s="80"/>
      <c r="E118" s="80"/>
      <c r="F118" s="80"/>
      <c r="G118" s="54">
        <v>21.024476406762556</v>
      </c>
      <c r="H118" s="102"/>
      <c r="I118" s="82"/>
      <c r="J118" s="83"/>
      <c r="K118" s="59"/>
      <c r="L118" s="59"/>
      <c r="M118" s="59"/>
      <c r="X118" s="6"/>
    </row>
    <row r="119" spans="1:24" ht="16" customHeight="1" x14ac:dyDescent="0.2">
      <c r="A119" s="6"/>
      <c r="B119" s="100"/>
      <c r="C119" s="59"/>
      <c r="D119" s="80"/>
      <c r="E119" s="80"/>
      <c r="F119" s="80"/>
      <c r="G119" s="53">
        <v>1.1838697743248243</v>
      </c>
      <c r="H119" s="102"/>
      <c r="I119" s="82"/>
      <c r="J119" s="83"/>
      <c r="K119" s="59"/>
      <c r="L119" s="59"/>
      <c r="M119" s="59"/>
      <c r="X119" s="6"/>
    </row>
    <row r="120" spans="1:24" ht="16" customHeight="1" x14ac:dyDescent="0.2">
      <c r="A120" s="6"/>
      <c r="B120" s="100"/>
      <c r="C120" s="59"/>
      <c r="D120" s="80"/>
      <c r="E120" s="80"/>
      <c r="F120" s="80"/>
      <c r="G120" s="53">
        <v>1.1888075585319005</v>
      </c>
      <c r="H120" s="102"/>
      <c r="I120" s="82"/>
      <c r="J120" s="83"/>
      <c r="K120" s="59"/>
      <c r="L120" s="59"/>
      <c r="M120" s="59"/>
      <c r="X120" s="6"/>
    </row>
    <row r="121" spans="1:24" ht="16" customHeight="1" x14ac:dyDescent="0.2">
      <c r="A121" s="6"/>
      <c r="B121" s="100"/>
      <c r="C121" s="59"/>
      <c r="D121" s="80"/>
      <c r="E121" s="80"/>
      <c r="F121" s="80"/>
      <c r="G121" s="53">
        <v>1.3583092237532486</v>
      </c>
      <c r="H121" s="102"/>
      <c r="I121" s="82"/>
      <c r="J121" s="83"/>
      <c r="K121" s="60"/>
      <c r="L121" s="60"/>
      <c r="M121" s="60"/>
      <c r="X121" s="6"/>
    </row>
    <row r="122" spans="1:24" ht="16" customHeight="1" x14ac:dyDescent="0.2">
      <c r="A122" s="6"/>
      <c r="B122" s="100"/>
      <c r="C122" s="59"/>
      <c r="D122" s="58" t="s">
        <v>6</v>
      </c>
      <c r="E122" s="58" t="s">
        <v>12</v>
      </c>
      <c r="F122" s="93" t="s">
        <v>3</v>
      </c>
      <c r="G122" s="57">
        <v>23.144948755490482</v>
      </c>
      <c r="H122" s="96">
        <f>_xlfn.STDEV.S(G122:G127)</f>
        <v>12.503219670305462</v>
      </c>
      <c r="I122" s="87">
        <v>34</v>
      </c>
      <c r="J122" s="90">
        <f>COUNT(G122:G127)</f>
        <v>6</v>
      </c>
      <c r="K122" s="58">
        <v>0</v>
      </c>
      <c r="L122" s="58">
        <v>0</v>
      </c>
      <c r="M122" s="58">
        <v>0</v>
      </c>
      <c r="X122" s="6"/>
    </row>
    <row r="123" spans="1:24" ht="16" customHeight="1" x14ac:dyDescent="0.2">
      <c r="A123" s="6"/>
      <c r="B123" s="100"/>
      <c r="C123" s="59"/>
      <c r="D123" s="59"/>
      <c r="E123" s="59"/>
      <c r="F123" s="94"/>
      <c r="G123" s="57">
        <v>36.134405841747963</v>
      </c>
      <c r="H123" s="97"/>
      <c r="I123" s="88"/>
      <c r="J123" s="91"/>
      <c r="K123" s="59"/>
      <c r="L123" s="59"/>
      <c r="M123" s="59"/>
      <c r="X123" s="6"/>
    </row>
    <row r="124" spans="1:24" ht="16" customHeight="1" x14ac:dyDescent="0.2">
      <c r="A124" s="6"/>
      <c r="B124" s="100"/>
      <c r="C124" s="59"/>
      <c r="D124" s="59"/>
      <c r="E124" s="59"/>
      <c r="F124" s="94"/>
      <c r="G124" s="57">
        <v>35.462139585017518</v>
      </c>
      <c r="H124" s="97"/>
      <c r="I124" s="88"/>
      <c r="J124" s="91"/>
      <c r="K124" s="59"/>
      <c r="L124" s="59"/>
      <c r="M124" s="59"/>
      <c r="X124" s="6"/>
    </row>
    <row r="125" spans="1:24" ht="16" customHeight="1" x14ac:dyDescent="0.2">
      <c r="A125" s="6"/>
      <c r="B125" s="100"/>
      <c r="C125" s="59"/>
      <c r="D125" s="59"/>
      <c r="E125" s="59"/>
      <c r="F125" s="94"/>
      <c r="G125" s="57">
        <v>10.567668434492242</v>
      </c>
      <c r="H125" s="97"/>
      <c r="I125" s="88"/>
      <c r="J125" s="91"/>
      <c r="K125" s="59"/>
      <c r="L125" s="59"/>
      <c r="M125" s="59"/>
      <c r="X125" s="6"/>
    </row>
    <row r="126" spans="1:24" ht="16" customHeight="1" x14ac:dyDescent="0.2">
      <c r="A126" s="6"/>
      <c r="B126" s="100"/>
      <c r="C126" s="59"/>
      <c r="D126" s="59"/>
      <c r="E126" s="59"/>
      <c r="F126" s="94"/>
      <c r="G126" s="57">
        <v>10.086299892125135</v>
      </c>
      <c r="H126" s="97"/>
      <c r="I126" s="88"/>
      <c r="J126" s="91"/>
      <c r="K126" s="59"/>
      <c r="L126" s="59"/>
      <c r="M126" s="59"/>
      <c r="X126" s="6"/>
    </row>
    <row r="127" spans="1:24" ht="16" customHeight="1" x14ac:dyDescent="0.2">
      <c r="A127" s="6"/>
      <c r="B127" s="100"/>
      <c r="C127" s="59"/>
      <c r="D127" s="60"/>
      <c r="E127" s="60"/>
      <c r="F127" s="95"/>
      <c r="G127" s="57">
        <v>10.468681559351731</v>
      </c>
      <c r="H127" s="98"/>
      <c r="I127" s="89"/>
      <c r="J127" s="92"/>
      <c r="K127" s="60"/>
      <c r="L127" s="60"/>
      <c r="M127" s="60"/>
      <c r="X127" s="6"/>
    </row>
    <row r="128" spans="1:24" ht="16" customHeight="1" x14ac:dyDescent="0.2">
      <c r="A128" s="6"/>
      <c r="B128" s="100"/>
      <c r="C128" s="59"/>
      <c r="D128" s="58" t="s">
        <v>6</v>
      </c>
      <c r="E128" s="58" t="s">
        <v>12</v>
      </c>
      <c r="F128" s="58" t="s">
        <v>2</v>
      </c>
      <c r="G128" s="54">
        <v>41.939134808853119</v>
      </c>
      <c r="H128" s="84">
        <f>_xlfn.STDEV.S(G128:G133)</f>
        <v>19.417818023190375</v>
      </c>
      <c r="I128" s="87">
        <v>45</v>
      </c>
      <c r="J128" s="90">
        <f>COUNT(G128:G133)</f>
        <v>6</v>
      </c>
      <c r="K128" s="58">
        <v>0</v>
      </c>
      <c r="L128" s="58">
        <v>0</v>
      </c>
      <c r="M128" s="58">
        <v>0</v>
      </c>
      <c r="X128" s="6"/>
    </row>
    <row r="129" spans="1:24" ht="16" customHeight="1" x14ac:dyDescent="0.2">
      <c r="A129" s="6"/>
      <c r="B129" s="100"/>
      <c r="C129" s="59"/>
      <c r="D129" s="59"/>
      <c r="E129" s="59"/>
      <c r="F129" s="59"/>
      <c r="G129" s="54">
        <v>41.386901485965879</v>
      </c>
      <c r="H129" s="85"/>
      <c r="I129" s="88"/>
      <c r="J129" s="91"/>
      <c r="K129" s="59"/>
      <c r="L129" s="59"/>
      <c r="M129" s="59"/>
      <c r="X129" s="6"/>
    </row>
    <row r="130" spans="1:24" ht="16" customHeight="1" x14ac:dyDescent="0.2">
      <c r="A130" s="6"/>
      <c r="B130" s="100"/>
      <c r="C130" s="59"/>
      <c r="D130" s="59"/>
      <c r="E130" s="59"/>
      <c r="F130" s="59"/>
      <c r="G130" s="54">
        <v>42.18801179168031</v>
      </c>
      <c r="H130" s="85"/>
      <c r="I130" s="88"/>
      <c r="J130" s="91"/>
      <c r="K130" s="59"/>
      <c r="L130" s="59"/>
      <c r="M130" s="59"/>
      <c r="X130" s="6"/>
    </row>
    <row r="131" spans="1:24" ht="16" customHeight="1" x14ac:dyDescent="0.2">
      <c r="B131" s="100"/>
      <c r="C131" s="59"/>
      <c r="D131" s="59"/>
      <c r="E131" s="59"/>
      <c r="F131" s="59"/>
      <c r="G131" s="53">
        <v>6.2324895551732613</v>
      </c>
      <c r="H131" s="85"/>
      <c r="I131" s="88"/>
      <c r="J131" s="91"/>
      <c r="K131" s="59"/>
      <c r="L131" s="59"/>
      <c r="M131" s="59"/>
    </row>
    <row r="132" spans="1:24" ht="16" customHeight="1" x14ac:dyDescent="0.2">
      <c r="B132" s="100"/>
      <c r="C132" s="59"/>
      <c r="D132" s="59"/>
      <c r="E132" s="59"/>
      <c r="F132" s="59"/>
      <c r="G132" s="53">
        <v>6.3375542913072733</v>
      </c>
      <c r="H132" s="85"/>
      <c r="I132" s="88"/>
      <c r="J132" s="91"/>
      <c r="K132" s="59"/>
      <c r="L132" s="59"/>
      <c r="M132" s="59"/>
    </row>
    <row r="133" spans="1:24" ht="16" customHeight="1" x14ac:dyDescent="0.2">
      <c r="B133" s="100"/>
      <c r="C133" s="59"/>
      <c r="D133" s="60"/>
      <c r="E133" s="60"/>
      <c r="F133" s="60"/>
      <c r="G133" s="53">
        <v>6.5997376076664196</v>
      </c>
      <c r="H133" s="86"/>
      <c r="I133" s="89"/>
      <c r="J133" s="92"/>
      <c r="K133" s="60"/>
      <c r="L133" s="60"/>
      <c r="M133" s="60"/>
    </row>
    <row r="134" spans="1:24" ht="16" customHeight="1" x14ac:dyDescent="0.2">
      <c r="B134" s="100"/>
      <c r="C134" s="59"/>
      <c r="D134" s="80" t="s">
        <v>6</v>
      </c>
      <c r="E134" s="80" t="s">
        <v>12</v>
      </c>
      <c r="F134" s="80" t="s">
        <v>1</v>
      </c>
      <c r="G134" s="54">
        <v>33.913655148157915</v>
      </c>
      <c r="H134" s="81">
        <f>_xlfn.STDEV.S(G134:G142)</f>
        <v>13.229624253083058</v>
      </c>
      <c r="I134" s="82">
        <v>43</v>
      </c>
      <c r="J134" s="83">
        <v>9</v>
      </c>
      <c r="K134" s="58">
        <v>0</v>
      </c>
      <c r="L134" s="58">
        <v>0</v>
      </c>
      <c r="M134" s="58">
        <v>0</v>
      </c>
    </row>
    <row r="135" spans="1:24" ht="16" customHeight="1" x14ac:dyDescent="0.2">
      <c r="B135" s="100"/>
      <c r="C135" s="59"/>
      <c r="D135" s="80"/>
      <c r="E135" s="80"/>
      <c r="F135" s="80"/>
      <c r="G135" s="54">
        <v>32.609782934880464</v>
      </c>
      <c r="H135" s="81"/>
      <c r="I135" s="82"/>
      <c r="J135" s="83"/>
      <c r="K135" s="59"/>
      <c r="L135" s="59"/>
      <c r="M135" s="59"/>
    </row>
    <row r="136" spans="1:24" ht="16" customHeight="1" x14ac:dyDescent="0.2">
      <c r="B136" s="100"/>
      <c r="C136" s="59"/>
      <c r="D136" s="80"/>
      <c r="E136" s="80"/>
      <c r="F136" s="80"/>
      <c r="G136" s="54">
        <v>33.114859782959059</v>
      </c>
      <c r="H136" s="81"/>
      <c r="I136" s="82"/>
      <c r="J136" s="83"/>
      <c r="K136" s="59"/>
      <c r="L136" s="59"/>
      <c r="M136" s="59"/>
    </row>
    <row r="137" spans="1:24" ht="16" customHeight="1" x14ac:dyDescent="0.2">
      <c r="B137" s="100"/>
      <c r="C137" s="59"/>
      <c r="D137" s="80"/>
      <c r="E137" s="80"/>
      <c r="F137" s="80"/>
      <c r="G137" s="54">
        <v>30.360489952486812</v>
      </c>
      <c r="H137" s="81"/>
      <c r="I137" s="82"/>
      <c r="J137" s="83"/>
      <c r="K137" s="59"/>
      <c r="L137" s="59"/>
      <c r="M137" s="59"/>
    </row>
    <row r="138" spans="1:24" ht="16" customHeight="1" x14ac:dyDescent="0.2">
      <c r="B138" s="100"/>
      <c r="C138" s="59"/>
      <c r="D138" s="80"/>
      <c r="E138" s="80"/>
      <c r="F138" s="80"/>
      <c r="G138" s="54">
        <v>30.313263719173516</v>
      </c>
      <c r="H138" s="81"/>
      <c r="I138" s="82"/>
      <c r="J138" s="83"/>
      <c r="K138" s="59"/>
      <c r="L138" s="59"/>
      <c r="M138" s="59"/>
    </row>
    <row r="139" spans="1:24" ht="16" customHeight="1" x14ac:dyDescent="0.2">
      <c r="B139" s="100"/>
      <c r="C139" s="59"/>
      <c r="D139" s="80"/>
      <c r="E139" s="80"/>
      <c r="F139" s="80"/>
      <c r="G139" s="54">
        <v>30.257058575642649</v>
      </c>
      <c r="H139" s="81"/>
      <c r="I139" s="82"/>
      <c r="J139" s="83"/>
      <c r="K139" s="59"/>
      <c r="L139" s="59"/>
      <c r="M139" s="59"/>
    </row>
    <row r="140" spans="1:24" ht="16" customHeight="1" x14ac:dyDescent="0.2">
      <c r="B140" s="100"/>
      <c r="C140" s="59"/>
      <c r="D140" s="80"/>
      <c r="E140" s="80"/>
      <c r="F140" s="80"/>
      <c r="G140" s="53">
        <v>6.1114058355437662</v>
      </c>
      <c r="H140" s="81"/>
      <c r="I140" s="82"/>
      <c r="J140" s="83"/>
      <c r="K140" s="59"/>
      <c r="L140" s="59"/>
      <c r="M140" s="59"/>
    </row>
    <row r="141" spans="1:24" ht="16" customHeight="1" x14ac:dyDescent="0.2">
      <c r="B141" s="100"/>
      <c r="C141" s="59"/>
      <c r="D141" s="80"/>
      <c r="E141" s="80"/>
      <c r="F141" s="80"/>
      <c r="G141" s="53">
        <v>4.7265288544358315</v>
      </c>
      <c r="H141" s="81"/>
      <c r="I141" s="82"/>
      <c r="J141" s="83"/>
      <c r="K141" s="59"/>
      <c r="L141" s="59"/>
      <c r="M141" s="59"/>
    </row>
    <row r="142" spans="1:24" ht="16" customHeight="1" x14ac:dyDescent="0.2">
      <c r="B142" s="100"/>
      <c r="C142" s="60"/>
      <c r="D142" s="80"/>
      <c r="E142" s="80"/>
      <c r="F142" s="80"/>
      <c r="G142" s="53">
        <v>5.4800400629560739</v>
      </c>
      <c r="H142" s="81"/>
      <c r="I142" s="82"/>
      <c r="J142" s="83"/>
      <c r="K142" s="60"/>
      <c r="L142" s="60"/>
      <c r="M142" s="60"/>
    </row>
    <row r="143" spans="1:24" ht="16" customHeight="1" x14ac:dyDescent="0.2">
      <c r="B143" s="100"/>
      <c r="C143" s="61">
        <v>53</v>
      </c>
      <c r="D143" s="79" t="s">
        <v>6</v>
      </c>
      <c r="E143" s="61" t="s">
        <v>12</v>
      </c>
      <c r="F143" s="61" t="s">
        <v>4</v>
      </c>
      <c r="G143" s="4">
        <v>15.722981987991993</v>
      </c>
      <c r="H143" s="65">
        <f>_xlfn.STDEV.S(G143:G145)</f>
        <v>0.41038611183031543</v>
      </c>
      <c r="I143" s="66">
        <v>34</v>
      </c>
      <c r="J143" s="67">
        <v>3</v>
      </c>
      <c r="K143" s="62">
        <v>0</v>
      </c>
      <c r="L143" s="62">
        <v>0</v>
      </c>
      <c r="M143" s="62">
        <v>0</v>
      </c>
    </row>
    <row r="144" spans="1:24" ht="16" customHeight="1" x14ac:dyDescent="0.2">
      <c r="B144" s="100"/>
      <c r="C144" s="61"/>
      <c r="D144" s="79"/>
      <c r="E144" s="61"/>
      <c r="F144" s="61"/>
      <c r="G144" s="4">
        <v>16.053012869683798</v>
      </c>
      <c r="H144" s="65"/>
      <c r="I144" s="66"/>
      <c r="J144" s="67"/>
      <c r="K144" s="63"/>
      <c r="L144" s="63"/>
      <c r="M144" s="63"/>
    </row>
    <row r="145" spans="2:13" ht="16" customHeight="1" x14ac:dyDescent="0.2">
      <c r="B145" s="100"/>
      <c r="C145" s="61"/>
      <c r="D145" s="79"/>
      <c r="E145" s="61"/>
      <c r="F145" s="61"/>
      <c r="G145" s="4">
        <v>15.237182558696693</v>
      </c>
      <c r="H145" s="65"/>
      <c r="I145" s="66"/>
      <c r="J145" s="67"/>
      <c r="K145" s="64"/>
      <c r="L145" s="64"/>
      <c r="M145" s="64"/>
    </row>
    <row r="146" spans="2:13" ht="16" customHeight="1" x14ac:dyDescent="0.2">
      <c r="B146" s="100"/>
      <c r="C146" s="61"/>
      <c r="D146" s="79" t="s">
        <v>6</v>
      </c>
      <c r="E146" s="61" t="s">
        <v>12</v>
      </c>
      <c r="F146" s="61" t="s">
        <v>3</v>
      </c>
      <c r="G146" s="4">
        <v>37.167078770752383</v>
      </c>
      <c r="H146" s="65">
        <f>_xlfn.STDEV.S(G146:G148)</f>
        <v>0.56035037662256404</v>
      </c>
      <c r="I146" s="66">
        <v>34</v>
      </c>
      <c r="J146" s="67">
        <v>3</v>
      </c>
      <c r="K146" s="62">
        <v>0</v>
      </c>
      <c r="L146" s="62">
        <v>0</v>
      </c>
      <c r="M146" s="62">
        <v>0</v>
      </c>
    </row>
    <row r="147" spans="2:13" ht="16" customHeight="1" x14ac:dyDescent="0.2">
      <c r="B147" s="100"/>
      <c r="C147" s="61"/>
      <c r="D147" s="79"/>
      <c r="E147" s="61"/>
      <c r="F147" s="61"/>
      <c r="G147" s="4">
        <v>36.815961931794469</v>
      </c>
      <c r="H147" s="65"/>
      <c r="I147" s="66"/>
      <c r="J147" s="67"/>
      <c r="K147" s="63"/>
      <c r="L147" s="63"/>
      <c r="M147" s="63"/>
    </row>
    <row r="148" spans="2:13" ht="16" customHeight="1" x14ac:dyDescent="0.2">
      <c r="B148" s="100"/>
      <c r="C148" s="61"/>
      <c r="D148" s="79"/>
      <c r="E148" s="61"/>
      <c r="F148" s="61"/>
      <c r="G148" s="4">
        <v>36.069828777159124</v>
      </c>
      <c r="H148" s="65"/>
      <c r="I148" s="66"/>
      <c r="J148" s="67"/>
      <c r="K148" s="64"/>
      <c r="L148" s="64"/>
      <c r="M148" s="64"/>
    </row>
    <row r="149" spans="2:13" ht="16" customHeight="1" x14ac:dyDescent="0.2">
      <c r="B149" s="100"/>
      <c r="C149" s="61"/>
      <c r="D149" s="79" t="s">
        <v>6</v>
      </c>
      <c r="E149" s="61" t="s">
        <v>12</v>
      </c>
      <c r="F149" s="61" t="s">
        <v>2</v>
      </c>
      <c r="G149" s="4">
        <v>26.286237412267315</v>
      </c>
      <c r="H149" s="65">
        <f>_xlfn.STDEV.S(G149:G151)</f>
        <v>0.49259824951237452</v>
      </c>
      <c r="I149" s="66">
        <v>45</v>
      </c>
      <c r="J149" s="67">
        <v>3</v>
      </c>
      <c r="K149" s="62">
        <v>0</v>
      </c>
      <c r="L149" s="62">
        <v>0</v>
      </c>
      <c r="M149" s="62">
        <v>0</v>
      </c>
    </row>
    <row r="150" spans="2:13" ht="16" customHeight="1" x14ac:dyDescent="0.2">
      <c r="B150" s="100"/>
      <c r="C150" s="61"/>
      <c r="D150" s="79"/>
      <c r="E150" s="61"/>
      <c r="F150" s="61"/>
      <c r="G150" s="4">
        <v>26.793119858589982</v>
      </c>
      <c r="H150" s="65"/>
      <c r="I150" s="66"/>
      <c r="J150" s="67"/>
      <c r="K150" s="63"/>
      <c r="L150" s="63"/>
      <c r="M150" s="63"/>
    </row>
    <row r="151" spans="2:13" ht="16" customHeight="1" x14ac:dyDescent="0.2">
      <c r="B151" s="100"/>
      <c r="C151" s="61"/>
      <c r="D151" s="79"/>
      <c r="E151" s="61"/>
      <c r="F151" s="61"/>
      <c r="G151" s="4">
        <v>25.808062789867996</v>
      </c>
      <c r="H151" s="65"/>
      <c r="I151" s="66"/>
      <c r="J151" s="67"/>
      <c r="K151" s="64"/>
      <c r="L151" s="64"/>
      <c r="M151" s="64"/>
    </row>
    <row r="152" spans="2:13" ht="16" customHeight="1" x14ac:dyDescent="0.2">
      <c r="B152" s="100"/>
      <c r="C152" s="61"/>
      <c r="D152" s="79" t="s">
        <v>6</v>
      </c>
      <c r="E152" s="61" t="s">
        <v>12</v>
      </c>
      <c r="F152" s="61" t="s">
        <v>1</v>
      </c>
      <c r="G152" s="4">
        <v>30.449101796407184</v>
      </c>
      <c r="H152" s="65">
        <f>_xlfn.STDEV.S(G152:G154)</f>
        <v>0.20378136937142885</v>
      </c>
      <c r="I152" s="66">
        <v>43</v>
      </c>
      <c r="J152" s="67">
        <v>3</v>
      </c>
      <c r="K152" s="62">
        <v>0</v>
      </c>
      <c r="L152" s="62">
        <v>0</v>
      </c>
      <c r="M152" s="62">
        <v>0</v>
      </c>
    </row>
    <row r="153" spans="2:13" ht="16" customHeight="1" x14ac:dyDescent="0.2">
      <c r="B153" s="100"/>
      <c r="C153" s="61"/>
      <c r="D153" s="79"/>
      <c r="E153" s="61"/>
      <c r="F153" s="61"/>
      <c r="G153" s="4">
        <v>30.19524934709613</v>
      </c>
      <c r="H153" s="65"/>
      <c r="I153" s="66"/>
      <c r="J153" s="67"/>
      <c r="K153" s="63"/>
      <c r="L153" s="63"/>
      <c r="M153" s="63"/>
    </row>
    <row r="154" spans="2:13" ht="16" customHeight="1" x14ac:dyDescent="0.2">
      <c r="B154" s="101"/>
      <c r="C154" s="61"/>
      <c r="D154" s="79"/>
      <c r="E154" s="61"/>
      <c r="F154" s="61"/>
      <c r="G154" s="4">
        <v>30.598309126381963</v>
      </c>
      <c r="H154" s="65"/>
      <c r="I154" s="66"/>
      <c r="J154" s="67"/>
      <c r="K154" s="64"/>
      <c r="L154" s="64"/>
      <c r="M154" s="64"/>
    </row>
    <row r="155" spans="2:13" x14ac:dyDescent="0.2">
      <c r="B155" s="78" t="s">
        <v>11</v>
      </c>
      <c r="C155" s="69">
        <v>27</v>
      </c>
      <c r="D155" s="71" t="s">
        <v>6</v>
      </c>
      <c r="E155" s="71" t="s">
        <v>5</v>
      </c>
      <c r="F155" s="71" t="s">
        <v>4</v>
      </c>
      <c r="G155" s="3">
        <v>1.2506605601550114</v>
      </c>
      <c r="H155" s="77">
        <f>_xlfn.STDEV.S(G155:G156)</f>
        <v>2.1406178254828614E-2</v>
      </c>
      <c r="I155" s="75" t="s">
        <v>0</v>
      </c>
      <c r="J155" s="76">
        <v>0</v>
      </c>
      <c r="K155" s="69">
        <v>2</v>
      </c>
      <c r="L155" s="69">
        <v>0</v>
      </c>
      <c r="M155" s="69">
        <v>0</v>
      </c>
    </row>
    <row r="156" spans="2:13" x14ac:dyDescent="0.2">
      <c r="B156" s="78"/>
      <c r="C156" s="69"/>
      <c r="D156" s="72"/>
      <c r="E156" s="72"/>
      <c r="F156" s="73"/>
      <c r="G156" s="3">
        <v>1.2203876525484567</v>
      </c>
      <c r="H156" s="77"/>
      <c r="I156" s="75"/>
      <c r="J156" s="76"/>
      <c r="K156" s="69"/>
      <c r="L156" s="69"/>
      <c r="M156" s="69"/>
    </row>
    <row r="157" spans="2:13" x14ac:dyDescent="0.2">
      <c r="B157" s="78"/>
      <c r="C157" s="69"/>
      <c r="D157" s="72"/>
      <c r="E157" s="72"/>
      <c r="F157" s="71" t="s">
        <v>10</v>
      </c>
      <c r="G157" s="3">
        <v>1.559967585089141</v>
      </c>
      <c r="H157" s="74">
        <f>_xlfn.STDEV.S(G157:G158)</f>
        <v>0.24218638436285272</v>
      </c>
      <c r="I157" s="75" t="s">
        <v>0</v>
      </c>
      <c r="J157" s="76">
        <v>0</v>
      </c>
      <c r="K157" s="69">
        <v>2</v>
      </c>
      <c r="L157" s="69">
        <v>0</v>
      </c>
      <c r="M157" s="69">
        <v>0</v>
      </c>
    </row>
    <row r="158" spans="2:13" x14ac:dyDescent="0.2">
      <c r="B158" s="78"/>
      <c r="C158" s="69"/>
      <c r="D158" s="72"/>
      <c r="E158" s="72"/>
      <c r="F158" s="73"/>
      <c r="G158" s="3">
        <v>1.2174643157010916</v>
      </c>
      <c r="H158" s="74"/>
      <c r="I158" s="75"/>
      <c r="J158" s="76"/>
      <c r="K158" s="69"/>
      <c r="L158" s="69"/>
      <c r="M158" s="69"/>
    </row>
    <row r="159" spans="2:13" x14ac:dyDescent="0.2">
      <c r="B159" s="78"/>
      <c r="C159" s="69"/>
      <c r="D159" s="72"/>
      <c r="E159" s="72"/>
      <c r="F159" s="71" t="s">
        <v>9</v>
      </c>
      <c r="G159" s="3">
        <v>0.30003000300030003</v>
      </c>
      <c r="H159" s="77">
        <f>_xlfn.STDEV.S(G159:G160)</f>
        <v>2.1215324968093235E-2</v>
      </c>
      <c r="I159" s="75" t="s">
        <v>0</v>
      </c>
      <c r="J159" s="76">
        <v>0</v>
      </c>
      <c r="K159" s="69">
        <v>2</v>
      </c>
      <c r="L159" s="69">
        <v>0</v>
      </c>
      <c r="M159" s="69">
        <v>0</v>
      </c>
    </row>
    <row r="160" spans="2:13" x14ac:dyDescent="0.2">
      <c r="B160" s="78"/>
      <c r="C160" s="69"/>
      <c r="D160" s="73"/>
      <c r="E160" s="73"/>
      <c r="F160" s="73"/>
      <c r="G160" s="3">
        <v>0.27002700270027002</v>
      </c>
      <c r="H160" s="77"/>
      <c r="I160" s="75"/>
      <c r="J160" s="76"/>
      <c r="K160" s="69"/>
      <c r="L160" s="69"/>
      <c r="M160" s="69"/>
    </row>
    <row r="161" spans="2:13" x14ac:dyDescent="0.2">
      <c r="B161" s="78"/>
      <c r="C161" s="69">
        <v>29</v>
      </c>
      <c r="D161" s="71" t="s">
        <v>6</v>
      </c>
      <c r="E161" s="71" t="s">
        <v>5</v>
      </c>
      <c r="F161" s="71" t="s">
        <v>4</v>
      </c>
      <c r="G161" s="2">
        <v>0.72845528455284547</v>
      </c>
      <c r="H161" s="77">
        <f>_xlfn.STDEV.S(G161:G162)</f>
        <v>6.0467154201466734E-2</v>
      </c>
      <c r="I161" s="75" t="s">
        <v>0</v>
      </c>
      <c r="J161" s="76">
        <v>0</v>
      </c>
      <c r="K161" s="69">
        <v>2</v>
      </c>
      <c r="L161" s="69">
        <v>0</v>
      </c>
      <c r="M161" s="69">
        <v>0</v>
      </c>
    </row>
    <row r="162" spans="2:13" x14ac:dyDescent="0.2">
      <c r="B162" s="78"/>
      <c r="C162" s="69"/>
      <c r="D162" s="73"/>
      <c r="E162" s="73"/>
      <c r="F162" s="73"/>
      <c r="G162" s="2">
        <v>0.813968754102665</v>
      </c>
      <c r="H162" s="77"/>
      <c r="I162" s="75"/>
      <c r="J162" s="76"/>
      <c r="K162" s="69"/>
      <c r="L162" s="69"/>
      <c r="M162" s="69"/>
    </row>
    <row r="163" spans="2:13" x14ac:dyDescent="0.2">
      <c r="B163" s="78"/>
      <c r="C163" s="69">
        <v>62</v>
      </c>
      <c r="D163" s="71" t="s">
        <v>6</v>
      </c>
      <c r="E163" s="71" t="s">
        <v>5</v>
      </c>
      <c r="F163" s="71" t="s">
        <v>4</v>
      </c>
      <c r="G163" s="3">
        <v>1.3812700765999506</v>
      </c>
      <c r="H163" s="77">
        <f>_xlfn.STDEV.S(G163:G165)</f>
        <v>4.5020967930693608E-2</v>
      </c>
      <c r="I163" s="75" t="s">
        <v>0</v>
      </c>
      <c r="J163" s="76">
        <v>0</v>
      </c>
      <c r="K163" s="69">
        <v>3</v>
      </c>
      <c r="L163" s="69">
        <v>0</v>
      </c>
      <c r="M163" s="69">
        <v>0</v>
      </c>
    </row>
    <row r="164" spans="2:13" x14ac:dyDescent="0.2">
      <c r="B164" s="78"/>
      <c r="C164" s="69"/>
      <c r="D164" s="72"/>
      <c r="E164" s="72"/>
      <c r="F164" s="72"/>
      <c r="G164" s="3">
        <v>1.4542363022126765</v>
      </c>
      <c r="H164" s="77"/>
      <c r="I164" s="75"/>
      <c r="J164" s="76"/>
      <c r="K164" s="69"/>
      <c r="L164" s="69"/>
      <c r="M164" s="69"/>
    </row>
    <row r="165" spans="2:13" x14ac:dyDescent="0.2">
      <c r="B165" s="78"/>
      <c r="C165" s="69"/>
      <c r="D165" s="72"/>
      <c r="E165" s="72"/>
      <c r="F165" s="73"/>
      <c r="G165" s="3">
        <v>1.3720628173338056</v>
      </c>
      <c r="H165" s="77"/>
      <c r="I165" s="75"/>
      <c r="J165" s="76"/>
      <c r="K165" s="69"/>
      <c r="L165" s="69"/>
      <c r="M165" s="69"/>
    </row>
    <row r="166" spans="2:13" x14ac:dyDescent="0.2">
      <c r="B166" s="78"/>
      <c r="C166" s="69"/>
      <c r="D166" s="72"/>
      <c r="E166" s="72"/>
      <c r="F166" s="71" t="s">
        <v>8</v>
      </c>
      <c r="G166" s="2">
        <v>0.69118955799466031</v>
      </c>
      <c r="H166" s="77">
        <f>_xlfn.STDEV.S(G166:G168)</f>
        <v>1.1920490624621086E-2</v>
      </c>
      <c r="I166" s="75" t="s">
        <v>0</v>
      </c>
      <c r="J166" s="76">
        <v>0</v>
      </c>
      <c r="K166" s="69">
        <v>3</v>
      </c>
      <c r="L166" s="69">
        <v>0</v>
      </c>
      <c r="M166" s="69">
        <v>0</v>
      </c>
    </row>
    <row r="167" spans="2:13" x14ac:dyDescent="0.2">
      <c r="B167" s="78"/>
      <c r="C167" s="69"/>
      <c r="D167" s="72"/>
      <c r="E167" s="72"/>
      <c r="F167" s="72"/>
      <c r="G167" s="2">
        <v>0.66735263854181981</v>
      </c>
      <c r="H167" s="77"/>
      <c r="I167" s="75"/>
      <c r="J167" s="76"/>
      <c r="K167" s="69"/>
      <c r="L167" s="69"/>
      <c r="M167" s="69"/>
    </row>
    <row r="168" spans="2:13" x14ac:dyDescent="0.2">
      <c r="B168" s="78"/>
      <c r="C168" s="69"/>
      <c r="D168" s="73"/>
      <c r="E168" s="73"/>
      <c r="F168" s="73"/>
      <c r="G168" s="2">
        <v>0.67888999008919726</v>
      </c>
      <c r="H168" s="77"/>
      <c r="I168" s="75"/>
      <c r="J168" s="76"/>
      <c r="K168" s="69"/>
      <c r="L168" s="69"/>
      <c r="M168" s="69"/>
    </row>
    <row r="169" spans="2:13" x14ac:dyDescent="0.2">
      <c r="B169" s="78"/>
      <c r="C169" s="69">
        <v>50</v>
      </c>
      <c r="D169" s="71" t="s">
        <v>6</v>
      </c>
      <c r="E169" s="71" t="s">
        <v>5</v>
      </c>
      <c r="F169" s="71" t="s">
        <v>3</v>
      </c>
      <c r="G169" s="2">
        <v>1.3144442821673727</v>
      </c>
      <c r="H169" s="74">
        <f>_xlfn.STDEV.S(G169:G171)</f>
        <v>0.12838773503905018</v>
      </c>
      <c r="I169" s="75" t="s">
        <v>0</v>
      </c>
      <c r="J169" s="76">
        <v>0</v>
      </c>
      <c r="K169" s="69">
        <v>3</v>
      </c>
      <c r="L169" s="69">
        <v>0</v>
      </c>
      <c r="M169" s="69">
        <v>0</v>
      </c>
    </row>
    <row r="170" spans="2:13" x14ac:dyDescent="0.2">
      <c r="B170" s="78"/>
      <c r="C170" s="69"/>
      <c r="D170" s="72"/>
      <c r="E170" s="72"/>
      <c r="F170" s="72"/>
      <c r="G170" s="2">
        <v>1.1272660347842089</v>
      </c>
      <c r="H170" s="74"/>
      <c r="I170" s="75"/>
      <c r="J170" s="76"/>
      <c r="K170" s="69"/>
      <c r="L170" s="69"/>
      <c r="M170" s="69"/>
    </row>
    <row r="171" spans="2:13" x14ac:dyDescent="0.2">
      <c r="B171" s="78"/>
      <c r="C171" s="69"/>
      <c r="D171" s="72"/>
      <c r="E171" s="72"/>
      <c r="F171" s="73"/>
      <c r="G171" s="2">
        <v>1.0686268453888443</v>
      </c>
      <c r="H171" s="74"/>
      <c r="I171" s="75"/>
      <c r="J171" s="76"/>
      <c r="K171" s="69"/>
      <c r="L171" s="69"/>
      <c r="M171" s="69"/>
    </row>
    <row r="172" spans="2:13" x14ac:dyDescent="0.2">
      <c r="B172" s="78"/>
      <c r="C172" s="69"/>
      <c r="D172" s="72"/>
      <c r="E172" s="72"/>
      <c r="F172" s="71" t="s">
        <v>2</v>
      </c>
      <c r="G172" s="2">
        <v>0.23256659035575419</v>
      </c>
      <c r="H172" s="77">
        <f>_xlfn.STDEV.S(G172:G174)</f>
        <v>1.6714849251721578E-2</v>
      </c>
      <c r="I172" s="75" t="s">
        <v>0</v>
      </c>
      <c r="J172" s="76">
        <v>0</v>
      </c>
      <c r="K172" s="69">
        <v>3</v>
      </c>
      <c r="L172" s="69">
        <v>0</v>
      </c>
      <c r="M172" s="69">
        <v>0</v>
      </c>
    </row>
    <row r="173" spans="2:13" x14ac:dyDescent="0.2">
      <c r="B173" s="78"/>
      <c r="C173" s="69"/>
      <c r="D173" s="72"/>
      <c r="E173" s="72"/>
      <c r="F173" s="72"/>
      <c r="G173" s="2">
        <v>0.20338745309815198</v>
      </c>
      <c r="H173" s="77"/>
      <c r="I173" s="75"/>
      <c r="J173" s="76"/>
      <c r="K173" s="69"/>
      <c r="L173" s="69"/>
      <c r="M173" s="69"/>
    </row>
    <row r="174" spans="2:13" x14ac:dyDescent="0.2">
      <c r="B174" s="78"/>
      <c r="C174" s="69"/>
      <c r="D174" s="72"/>
      <c r="E174" s="72"/>
      <c r="F174" s="73"/>
      <c r="G174" s="2">
        <v>0.23210472565221427</v>
      </c>
      <c r="H174" s="77"/>
      <c r="I174" s="75"/>
      <c r="J174" s="76"/>
      <c r="K174" s="69"/>
      <c r="L174" s="69"/>
      <c r="M174" s="69"/>
    </row>
    <row r="175" spans="2:13" x14ac:dyDescent="0.2">
      <c r="B175" s="78"/>
      <c r="C175" s="69"/>
      <c r="D175" s="72"/>
      <c r="E175" s="72"/>
      <c r="F175" s="71" t="s">
        <v>1</v>
      </c>
      <c r="G175" s="2">
        <v>0.97885896322038801</v>
      </c>
      <c r="H175" s="74">
        <f>_xlfn.STDEV.S(G175:G177)</f>
        <v>0.1026238498829548</v>
      </c>
      <c r="I175" s="75" t="s">
        <v>0</v>
      </c>
      <c r="J175" s="76">
        <v>0</v>
      </c>
      <c r="K175" s="69">
        <v>3</v>
      </c>
      <c r="L175" s="69">
        <v>0</v>
      </c>
      <c r="M175" s="69">
        <v>0</v>
      </c>
    </row>
    <row r="176" spans="2:13" x14ac:dyDescent="0.2">
      <c r="B176" s="78"/>
      <c r="C176" s="69"/>
      <c r="D176" s="72"/>
      <c r="E176" s="72"/>
      <c r="F176" s="72"/>
      <c r="G176" s="2">
        <v>1.1774734935265598</v>
      </c>
      <c r="H176" s="74"/>
      <c r="I176" s="75"/>
      <c r="J176" s="76"/>
      <c r="K176" s="69"/>
      <c r="L176" s="69"/>
      <c r="M176" s="69"/>
    </row>
    <row r="177" spans="2:13" x14ac:dyDescent="0.2">
      <c r="B177" s="78"/>
      <c r="C177" s="69"/>
      <c r="D177" s="73"/>
      <c r="E177" s="73"/>
      <c r="F177" s="73"/>
      <c r="G177" s="2">
        <v>1.0333425186001655</v>
      </c>
      <c r="H177" s="74"/>
      <c r="I177" s="75"/>
      <c r="J177" s="76"/>
      <c r="K177" s="69"/>
      <c r="L177" s="69"/>
      <c r="M177" s="69"/>
    </row>
    <row r="178" spans="2:13" x14ac:dyDescent="0.2">
      <c r="B178" s="70" t="s">
        <v>7</v>
      </c>
      <c r="C178" s="61">
        <v>53</v>
      </c>
      <c r="D178" s="62" t="s">
        <v>6</v>
      </c>
      <c r="E178" s="62" t="s">
        <v>5</v>
      </c>
      <c r="F178" s="62" t="s">
        <v>4</v>
      </c>
      <c r="G178" s="1">
        <v>1.6372726773254218</v>
      </c>
      <c r="H178" s="68">
        <f>_xlfn.STDEV.S(G178:G180)</f>
        <v>3.9784009612344018E-2</v>
      </c>
      <c r="I178" s="66" t="s">
        <v>0</v>
      </c>
      <c r="J178" s="67">
        <v>0</v>
      </c>
      <c r="K178" s="61">
        <v>3</v>
      </c>
      <c r="L178" s="61">
        <v>0</v>
      </c>
      <c r="M178" s="61">
        <v>0</v>
      </c>
    </row>
    <row r="179" spans="2:13" x14ac:dyDescent="0.2">
      <c r="B179" s="70"/>
      <c r="C179" s="61"/>
      <c r="D179" s="63"/>
      <c r="E179" s="63"/>
      <c r="F179" s="63"/>
      <c r="G179" s="1">
        <v>1.6668526993340032</v>
      </c>
      <c r="H179" s="68"/>
      <c r="I179" s="66"/>
      <c r="J179" s="67"/>
      <c r="K179" s="61"/>
      <c r="L179" s="61"/>
      <c r="M179" s="61"/>
    </row>
    <row r="180" spans="2:13" x14ac:dyDescent="0.2">
      <c r="B180" s="70"/>
      <c r="C180" s="61"/>
      <c r="D180" s="63"/>
      <c r="E180" s="63"/>
      <c r="F180" s="64"/>
      <c r="G180" s="1">
        <v>1.7160319699106723</v>
      </c>
      <c r="H180" s="68"/>
      <c r="I180" s="66"/>
      <c r="J180" s="67"/>
      <c r="K180" s="61"/>
      <c r="L180" s="61"/>
      <c r="M180" s="61"/>
    </row>
    <row r="181" spans="2:13" x14ac:dyDescent="0.2">
      <c r="B181" s="70"/>
      <c r="C181" s="61"/>
      <c r="D181" s="63"/>
      <c r="E181" s="63"/>
      <c r="F181" s="62" t="s">
        <v>3</v>
      </c>
      <c r="G181" s="1">
        <v>1.4190375834211451</v>
      </c>
      <c r="H181" s="65">
        <f>_xlfn.STDEV.S(G181:G183)</f>
        <v>0.10019426263271226</v>
      </c>
      <c r="I181" s="66" t="s">
        <v>0</v>
      </c>
      <c r="J181" s="67">
        <v>0</v>
      </c>
      <c r="K181" s="61">
        <v>3</v>
      </c>
      <c r="L181" s="61">
        <v>0</v>
      </c>
      <c r="M181" s="61">
        <v>0</v>
      </c>
    </row>
    <row r="182" spans="2:13" x14ac:dyDescent="0.2">
      <c r="B182" s="70"/>
      <c r="C182" s="61"/>
      <c r="D182" s="63"/>
      <c r="E182" s="63"/>
      <c r="F182" s="63"/>
      <c r="G182" s="1">
        <v>1.5772093252501354</v>
      </c>
      <c r="H182" s="65"/>
      <c r="I182" s="66"/>
      <c r="J182" s="67"/>
      <c r="K182" s="61"/>
      <c r="L182" s="61"/>
      <c r="M182" s="61"/>
    </row>
    <row r="183" spans="2:13" x14ac:dyDescent="0.2">
      <c r="B183" s="70"/>
      <c r="C183" s="61"/>
      <c r="D183" s="63"/>
      <c r="E183" s="63"/>
      <c r="F183" s="64"/>
      <c r="G183" s="1">
        <v>1.3915732508697332</v>
      </c>
      <c r="H183" s="65"/>
      <c r="I183" s="66"/>
      <c r="J183" s="67"/>
      <c r="K183" s="61"/>
      <c r="L183" s="61"/>
      <c r="M183" s="61"/>
    </row>
    <row r="184" spans="2:13" x14ac:dyDescent="0.2">
      <c r="B184" s="70"/>
      <c r="C184" s="61"/>
      <c r="D184" s="63"/>
      <c r="E184" s="63"/>
      <c r="F184" s="62" t="s">
        <v>2</v>
      </c>
      <c r="G184" s="1">
        <v>0.40083652840711048</v>
      </c>
      <c r="H184" s="68">
        <f>_xlfn.STDEV.S(G184:G186)</f>
        <v>3.5721892557030691E-2</v>
      </c>
      <c r="I184" s="66" t="s">
        <v>0</v>
      </c>
      <c r="J184" s="67">
        <v>0</v>
      </c>
      <c r="K184" s="61">
        <v>3</v>
      </c>
      <c r="L184" s="61">
        <v>0</v>
      </c>
      <c r="M184" s="61">
        <v>0</v>
      </c>
    </row>
    <row r="185" spans="2:13" x14ac:dyDescent="0.2">
      <c r="B185" s="70"/>
      <c r="C185" s="61"/>
      <c r="D185" s="63"/>
      <c r="E185" s="63"/>
      <c r="F185" s="63"/>
      <c r="G185" s="1">
        <v>0.32964902074849717</v>
      </c>
      <c r="H185" s="68"/>
      <c r="I185" s="66"/>
      <c r="J185" s="67"/>
      <c r="K185" s="61"/>
      <c r="L185" s="61"/>
      <c r="M185" s="61"/>
    </row>
    <row r="186" spans="2:13" x14ac:dyDescent="0.2">
      <c r="B186" s="70"/>
      <c r="C186" s="61"/>
      <c r="D186" s="63"/>
      <c r="E186" s="63"/>
      <c r="F186" s="64"/>
      <c r="G186" s="1">
        <v>0.3704786974748952</v>
      </c>
      <c r="H186" s="68"/>
      <c r="I186" s="66"/>
      <c r="J186" s="67"/>
      <c r="K186" s="61"/>
      <c r="L186" s="61"/>
      <c r="M186" s="61"/>
    </row>
    <row r="187" spans="2:13" x14ac:dyDescent="0.2">
      <c r="B187" s="70"/>
      <c r="C187" s="61"/>
      <c r="D187" s="63"/>
      <c r="E187" s="63"/>
      <c r="F187" s="62" t="s">
        <v>1</v>
      </c>
      <c r="G187" s="1">
        <v>0.80854309687261627</v>
      </c>
      <c r="H187" s="65">
        <f>_xlfn.STDEV.S(G187:G189)</f>
        <v>0.4016358631071687</v>
      </c>
      <c r="I187" s="66" t="s">
        <v>0</v>
      </c>
      <c r="J187" s="67">
        <v>0</v>
      </c>
      <c r="K187" s="61">
        <v>3</v>
      </c>
      <c r="L187" s="61">
        <v>0</v>
      </c>
      <c r="M187" s="61">
        <v>0</v>
      </c>
    </row>
    <row r="188" spans="2:13" x14ac:dyDescent="0.2">
      <c r="B188" s="70"/>
      <c r="C188" s="61"/>
      <c r="D188" s="63"/>
      <c r="E188" s="63"/>
      <c r="F188" s="63"/>
      <c r="G188" s="1">
        <v>1.5035487485991781</v>
      </c>
      <c r="H188" s="65"/>
      <c r="I188" s="66"/>
      <c r="J188" s="67"/>
      <c r="K188" s="61"/>
      <c r="L188" s="61"/>
      <c r="M188" s="61"/>
    </row>
    <row r="189" spans="2:13" x14ac:dyDescent="0.2">
      <c r="B189" s="70"/>
      <c r="C189" s="61"/>
      <c r="D189" s="64"/>
      <c r="E189" s="64"/>
      <c r="F189" s="64"/>
      <c r="G189" s="1">
        <v>0.80724876441515647</v>
      </c>
      <c r="H189" s="65"/>
      <c r="I189" s="66"/>
      <c r="J189" s="67"/>
      <c r="K189" s="61"/>
      <c r="L189" s="61"/>
      <c r="M189" s="61"/>
    </row>
  </sheetData>
  <mergeCells count="554">
    <mergeCell ref="L4:L5"/>
    <mergeCell ref="M4:M5"/>
    <mergeCell ref="Q5:Q6"/>
    <mergeCell ref="C7:C18"/>
    <mergeCell ref="D7:D10"/>
    <mergeCell ref="E7:E10"/>
    <mergeCell ref="F7:F8"/>
    <mergeCell ref="H7:H8"/>
    <mergeCell ref="I7:I8"/>
    <mergeCell ref="J7:J8"/>
    <mergeCell ref="Q3:Q4"/>
    <mergeCell ref="C4:C5"/>
    <mergeCell ref="D4:D5"/>
    <mergeCell ref="E4:E5"/>
    <mergeCell ref="F4:F5"/>
    <mergeCell ref="H4:H5"/>
    <mergeCell ref="I4:I5"/>
    <mergeCell ref="J4:J5"/>
    <mergeCell ref="K4:K5"/>
    <mergeCell ref="K7:K8"/>
    <mergeCell ref="L7:L8"/>
    <mergeCell ref="M7:M8"/>
    <mergeCell ref="F9:F10"/>
    <mergeCell ref="H9:H10"/>
    <mergeCell ref="I9:I10"/>
    <mergeCell ref="J9:J10"/>
    <mergeCell ref="K9:K10"/>
    <mergeCell ref="L9:L10"/>
    <mergeCell ref="M9:M10"/>
    <mergeCell ref="D15:D18"/>
    <mergeCell ref="E15:E18"/>
    <mergeCell ref="F15:F16"/>
    <mergeCell ref="H15:H16"/>
    <mergeCell ref="I15:I16"/>
    <mergeCell ref="J15:J16"/>
    <mergeCell ref="K11:K12"/>
    <mergeCell ref="L11:L12"/>
    <mergeCell ref="M11:M12"/>
    <mergeCell ref="F13:F14"/>
    <mergeCell ref="H13:H14"/>
    <mergeCell ref="I13:I14"/>
    <mergeCell ref="J13:J14"/>
    <mergeCell ref="K13:K14"/>
    <mergeCell ref="L13:L14"/>
    <mergeCell ref="M13:M14"/>
    <mergeCell ref="D11:D14"/>
    <mergeCell ref="E11:E14"/>
    <mergeCell ref="F11:F12"/>
    <mergeCell ref="H11:H12"/>
    <mergeCell ref="I11:I12"/>
    <mergeCell ref="J11:J12"/>
    <mergeCell ref="K15:K16"/>
    <mergeCell ref="L15:L16"/>
    <mergeCell ref="M15:M16"/>
    <mergeCell ref="F17:F18"/>
    <mergeCell ref="H17:H18"/>
    <mergeCell ref="I17:I18"/>
    <mergeCell ref="J17:J18"/>
    <mergeCell ref="K17:K18"/>
    <mergeCell ref="L17:L18"/>
    <mergeCell ref="M17:M18"/>
    <mergeCell ref="M19:M20"/>
    <mergeCell ref="F21:F22"/>
    <mergeCell ref="H21:H22"/>
    <mergeCell ref="I21:I22"/>
    <mergeCell ref="J21:J22"/>
    <mergeCell ref="K21:K22"/>
    <mergeCell ref="L21:L22"/>
    <mergeCell ref="M21:M22"/>
    <mergeCell ref="C19:C24"/>
    <mergeCell ref="D19:D24"/>
    <mergeCell ref="E19:E24"/>
    <mergeCell ref="F19:F20"/>
    <mergeCell ref="H19:H20"/>
    <mergeCell ref="I19:I20"/>
    <mergeCell ref="J19:J20"/>
    <mergeCell ref="K19:K20"/>
    <mergeCell ref="L19:L20"/>
    <mergeCell ref="M23:M24"/>
    <mergeCell ref="B25:B47"/>
    <mergeCell ref="C25:C28"/>
    <mergeCell ref="D25:D28"/>
    <mergeCell ref="E25:E28"/>
    <mergeCell ref="F25:F26"/>
    <mergeCell ref="H25:H26"/>
    <mergeCell ref="I25:I26"/>
    <mergeCell ref="J25:J26"/>
    <mergeCell ref="K25:K26"/>
    <mergeCell ref="F23:F24"/>
    <mergeCell ref="H23:H24"/>
    <mergeCell ref="I23:I24"/>
    <mergeCell ref="J23:J24"/>
    <mergeCell ref="K23:K24"/>
    <mergeCell ref="L23:L24"/>
    <mergeCell ref="B2:B24"/>
    <mergeCell ref="C29:C32"/>
    <mergeCell ref="D29:D32"/>
    <mergeCell ref="E29:E32"/>
    <mergeCell ref="F29:F30"/>
    <mergeCell ref="H29:H30"/>
    <mergeCell ref="I29:I30"/>
    <mergeCell ref="L25:L26"/>
    <mergeCell ref="M25:M26"/>
    <mergeCell ref="F27:F28"/>
    <mergeCell ref="H27:H28"/>
    <mergeCell ref="I27:I28"/>
    <mergeCell ref="J27:J28"/>
    <mergeCell ref="K27:K28"/>
    <mergeCell ref="L27:L28"/>
    <mergeCell ref="M27:M28"/>
    <mergeCell ref="J29:J30"/>
    <mergeCell ref="K29:K30"/>
    <mergeCell ref="L29:L30"/>
    <mergeCell ref="M29:M30"/>
    <mergeCell ref="F31:F32"/>
    <mergeCell ref="H31:H32"/>
    <mergeCell ref="I31:I32"/>
    <mergeCell ref="J31:J32"/>
    <mergeCell ref="K31:K32"/>
    <mergeCell ref="L31:L32"/>
    <mergeCell ref="C33:C44"/>
    <mergeCell ref="D33:D38"/>
    <mergeCell ref="E33:E38"/>
    <mergeCell ref="F33:F34"/>
    <mergeCell ref="H33:H34"/>
    <mergeCell ref="I33:I34"/>
    <mergeCell ref="J33:J34"/>
    <mergeCell ref="K33:K34"/>
    <mergeCell ref="L33:L34"/>
    <mergeCell ref="M33:M34"/>
    <mergeCell ref="F35:F36"/>
    <mergeCell ref="H35:H36"/>
    <mergeCell ref="I35:I36"/>
    <mergeCell ref="J35:J36"/>
    <mergeCell ref="K35:K36"/>
    <mergeCell ref="L35:L36"/>
    <mergeCell ref="M35:M36"/>
    <mergeCell ref="M31:M32"/>
    <mergeCell ref="M37:M38"/>
    <mergeCell ref="D39:D44"/>
    <mergeCell ref="E39:E44"/>
    <mergeCell ref="F39:F40"/>
    <mergeCell ref="H39:H40"/>
    <mergeCell ref="I39:I40"/>
    <mergeCell ref="J39:J40"/>
    <mergeCell ref="K39:K40"/>
    <mergeCell ref="L39:L40"/>
    <mergeCell ref="M39:M40"/>
    <mergeCell ref="F37:F38"/>
    <mergeCell ref="H37:H38"/>
    <mergeCell ref="I37:I38"/>
    <mergeCell ref="J37:J38"/>
    <mergeCell ref="K37:K38"/>
    <mergeCell ref="L37:L38"/>
    <mergeCell ref="M41:M42"/>
    <mergeCell ref="F43:F44"/>
    <mergeCell ref="H43:H44"/>
    <mergeCell ref="I43:I44"/>
    <mergeCell ref="J43:J44"/>
    <mergeCell ref="K43:K44"/>
    <mergeCell ref="L43:L44"/>
    <mergeCell ref="M43:M44"/>
    <mergeCell ref="F41:F42"/>
    <mergeCell ref="H41:H42"/>
    <mergeCell ref="I41:I42"/>
    <mergeCell ref="J41:J42"/>
    <mergeCell ref="K41:K42"/>
    <mergeCell ref="L41:L42"/>
    <mergeCell ref="J45:J47"/>
    <mergeCell ref="K45:K47"/>
    <mergeCell ref="L45:L47"/>
    <mergeCell ref="M45:M47"/>
    <mergeCell ref="B48:B56"/>
    <mergeCell ref="C48:C56"/>
    <mergeCell ref="D48:D56"/>
    <mergeCell ref="E48:E56"/>
    <mergeCell ref="F48:F56"/>
    <mergeCell ref="H48:H56"/>
    <mergeCell ref="C45:C47"/>
    <mergeCell ref="D45:D47"/>
    <mergeCell ref="E45:E47"/>
    <mergeCell ref="F45:F47"/>
    <mergeCell ref="H45:H47"/>
    <mergeCell ref="I45:I47"/>
    <mergeCell ref="J48:J56"/>
    <mergeCell ref="K48:K56"/>
    <mergeCell ref="L48:L56"/>
    <mergeCell ref="M48:M56"/>
    <mergeCell ref="B58:B75"/>
    <mergeCell ref="C58:C59"/>
    <mergeCell ref="D58:D59"/>
    <mergeCell ref="E58:E59"/>
    <mergeCell ref="C60:C61"/>
    <mergeCell ref="D60:D61"/>
    <mergeCell ref="E60:E61"/>
    <mergeCell ref="C62:C64"/>
    <mergeCell ref="D62:D64"/>
    <mergeCell ref="E62:E64"/>
    <mergeCell ref="C65:C69"/>
    <mergeCell ref="D65:D66"/>
    <mergeCell ref="E65:E66"/>
    <mergeCell ref="I48:I56"/>
    <mergeCell ref="M65:M66"/>
    <mergeCell ref="C70:C75"/>
    <mergeCell ref="D70:D71"/>
    <mergeCell ref="E70:E71"/>
    <mergeCell ref="F70:F71"/>
    <mergeCell ref="H70:H71"/>
    <mergeCell ref="I70:I71"/>
    <mergeCell ref="J70:J71"/>
    <mergeCell ref="K70:K71"/>
    <mergeCell ref="L70:L71"/>
    <mergeCell ref="F65:F66"/>
    <mergeCell ref="H65:H66"/>
    <mergeCell ref="I65:I66"/>
    <mergeCell ref="J65:J66"/>
    <mergeCell ref="K65:K66"/>
    <mergeCell ref="L65:L66"/>
    <mergeCell ref="M70:M71"/>
    <mergeCell ref="D72:D73"/>
    <mergeCell ref="E72:E73"/>
    <mergeCell ref="F72:F73"/>
    <mergeCell ref="H72:H73"/>
    <mergeCell ref="I72:I73"/>
    <mergeCell ref="J72:J73"/>
    <mergeCell ref="K72:K73"/>
    <mergeCell ref="L72:L73"/>
    <mergeCell ref="M72:M73"/>
    <mergeCell ref="K74:K75"/>
    <mergeCell ref="L74:L75"/>
    <mergeCell ref="M74:M75"/>
    <mergeCell ref="B76:B94"/>
    <mergeCell ref="C76:C81"/>
    <mergeCell ref="D76:D78"/>
    <mergeCell ref="E76:E78"/>
    <mergeCell ref="F76:F78"/>
    <mergeCell ref="H76:H78"/>
    <mergeCell ref="I76:I78"/>
    <mergeCell ref="D74:D75"/>
    <mergeCell ref="E74:E75"/>
    <mergeCell ref="F74:F75"/>
    <mergeCell ref="H74:H75"/>
    <mergeCell ref="I74:I75"/>
    <mergeCell ref="J74:J75"/>
    <mergeCell ref="J76:J78"/>
    <mergeCell ref="K76:K78"/>
    <mergeCell ref="L76:L78"/>
    <mergeCell ref="M76:M78"/>
    <mergeCell ref="D79:D81"/>
    <mergeCell ref="E79:E81"/>
    <mergeCell ref="F79:F81"/>
    <mergeCell ref="H79:H81"/>
    <mergeCell ref="I79:I81"/>
    <mergeCell ref="J79:J81"/>
    <mergeCell ref="K79:K81"/>
    <mergeCell ref="L79:L81"/>
    <mergeCell ref="M79:M81"/>
    <mergeCell ref="C83:C88"/>
    <mergeCell ref="D83:D84"/>
    <mergeCell ref="E83:E84"/>
    <mergeCell ref="F83:F84"/>
    <mergeCell ref="H83:H84"/>
    <mergeCell ref="I83:I84"/>
    <mergeCell ref="J83:J84"/>
    <mergeCell ref="K83:K84"/>
    <mergeCell ref="L83:L84"/>
    <mergeCell ref="M83:M84"/>
    <mergeCell ref="D85:D86"/>
    <mergeCell ref="E85:E86"/>
    <mergeCell ref="F85:F86"/>
    <mergeCell ref="H85:H86"/>
    <mergeCell ref="I85:I86"/>
    <mergeCell ref="J85:J86"/>
    <mergeCell ref="K85:K86"/>
    <mergeCell ref="L85:L86"/>
    <mergeCell ref="M85:M86"/>
    <mergeCell ref="D87:D88"/>
    <mergeCell ref="E87:E88"/>
    <mergeCell ref="F87:F88"/>
    <mergeCell ref="H87:H88"/>
    <mergeCell ref="I87:I88"/>
    <mergeCell ref="J87:J88"/>
    <mergeCell ref="K87:K88"/>
    <mergeCell ref="L87:L88"/>
    <mergeCell ref="M87:M88"/>
    <mergeCell ref="C89:C94"/>
    <mergeCell ref="D89:D91"/>
    <mergeCell ref="E89:E91"/>
    <mergeCell ref="F89:F91"/>
    <mergeCell ref="H89:H91"/>
    <mergeCell ref="I89:I91"/>
    <mergeCell ref="J89:J91"/>
    <mergeCell ref="K89:K91"/>
    <mergeCell ref="L89:L91"/>
    <mergeCell ref="M89:M91"/>
    <mergeCell ref="D92:D94"/>
    <mergeCell ref="E92:E94"/>
    <mergeCell ref="F92:F94"/>
    <mergeCell ref="H92:H94"/>
    <mergeCell ref="I92:I94"/>
    <mergeCell ref="J92:J94"/>
    <mergeCell ref="K92:K94"/>
    <mergeCell ref="L92:L94"/>
    <mergeCell ref="M92:M94"/>
    <mergeCell ref="I95:I97"/>
    <mergeCell ref="J95:J97"/>
    <mergeCell ref="K95:K97"/>
    <mergeCell ref="L95:L97"/>
    <mergeCell ref="M95:M97"/>
    <mergeCell ref="D98:D100"/>
    <mergeCell ref="E98:E100"/>
    <mergeCell ref="F98:F100"/>
    <mergeCell ref="H98:H100"/>
    <mergeCell ref="I98:I100"/>
    <mergeCell ref="D95:D97"/>
    <mergeCell ref="E95:E97"/>
    <mergeCell ref="F95:F97"/>
    <mergeCell ref="H95:H97"/>
    <mergeCell ref="J98:J100"/>
    <mergeCell ref="K98:K100"/>
    <mergeCell ref="L98:L100"/>
    <mergeCell ref="M98:M100"/>
    <mergeCell ref="C101:C106"/>
    <mergeCell ref="D101:D102"/>
    <mergeCell ref="E101:E102"/>
    <mergeCell ref="F101:F102"/>
    <mergeCell ref="H101:H102"/>
    <mergeCell ref="I101:I102"/>
    <mergeCell ref="C95:C100"/>
    <mergeCell ref="J101:J102"/>
    <mergeCell ref="K101:K102"/>
    <mergeCell ref="L101:L102"/>
    <mergeCell ref="M101:M102"/>
    <mergeCell ref="D103:D104"/>
    <mergeCell ref="E103:E104"/>
    <mergeCell ref="F103:F104"/>
    <mergeCell ref="H103:H104"/>
    <mergeCell ref="I103:I104"/>
    <mergeCell ref="J103:J104"/>
    <mergeCell ref="K103:K104"/>
    <mergeCell ref="L103:L104"/>
    <mergeCell ref="M103:M104"/>
    <mergeCell ref="D105:D106"/>
    <mergeCell ref="E105:E106"/>
    <mergeCell ref="F105:F106"/>
    <mergeCell ref="H105:H106"/>
    <mergeCell ref="I105:I106"/>
    <mergeCell ref="J105:J106"/>
    <mergeCell ref="K105:K106"/>
    <mergeCell ref="L105:L106"/>
    <mergeCell ref="M105:M106"/>
    <mergeCell ref="C107:C112"/>
    <mergeCell ref="D107:D109"/>
    <mergeCell ref="E107:E109"/>
    <mergeCell ref="F107:F109"/>
    <mergeCell ref="H107:H109"/>
    <mergeCell ref="I107:I109"/>
    <mergeCell ref="J107:J109"/>
    <mergeCell ref="K107:K109"/>
    <mergeCell ref="L107:L109"/>
    <mergeCell ref="M107:M109"/>
    <mergeCell ref="D110:D112"/>
    <mergeCell ref="E110:E112"/>
    <mergeCell ref="F110:F112"/>
    <mergeCell ref="H110:H112"/>
    <mergeCell ref="I110:I112"/>
    <mergeCell ref="J110:J112"/>
    <mergeCell ref="K110:K112"/>
    <mergeCell ref="L110:L112"/>
    <mergeCell ref="M110:M112"/>
    <mergeCell ref="B113:B154"/>
    <mergeCell ref="C113:C142"/>
    <mergeCell ref="D113:D121"/>
    <mergeCell ref="E113:E121"/>
    <mergeCell ref="F113:F121"/>
    <mergeCell ref="H113:H121"/>
    <mergeCell ref="I113:I121"/>
    <mergeCell ref="J113:J121"/>
    <mergeCell ref="K113:K121"/>
    <mergeCell ref="B95:B112"/>
    <mergeCell ref="D128:D133"/>
    <mergeCell ref="E128:E133"/>
    <mergeCell ref="F128:F133"/>
    <mergeCell ref="H128:H133"/>
    <mergeCell ref="I128:I133"/>
    <mergeCell ref="J128:J133"/>
    <mergeCell ref="L113:L121"/>
    <mergeCell ref="M113:M121"/>
    <mergeCell ref="D122:D127"/>
    <mergeCell ref="E122:E127"/>
    <mergeCell ref="F122:F127"/>
    <mergeCell ref="H122:H127"/>
    <mergeCell ref="I122:I127"/>
    <mergeCell ref="J122:J127"/>
    <mergeCell ref="K122:K127"/>
    <mergeCell ref="L122:L127"/>
    <mergeCell ref="K134:K142"/>
    <mergeCell ref="L134:L142"/>
    <mergeCell ref="M134:M142"/>
    <mergeCell ref="C143:C154"/>
    <mergeCell ref="D143:D145"/>
    <mergeCell ref="E143:E145"/>
    <mergeCell ref="F143:F145"/>
    <mergeCell ref="H143:H145"/>
    <mergeCell ref="I143:I145"/>
    <mergeCell ref="J143:J145"/>
    <mergeCell ref="D134:D142"/>
    <mergeCell ref="E134:E142"/>
    <mergeCell ref="F134:F142"/>
    <mergeCell ref="H134:H142"/>
    <mergeCell ref="I134:I142"/>
    <mergeCell ref="J134:J142"/>
    <mergeCell ref="K143:K145"/>
    <mergeCell ref="L143:L145"/>
    <mergeCell ref="M143:M145"/>
    <mergeCell ref="D146:D148"/>
    <mergeCell ref="E146:E148"/>
    <mergeCell ref="F146:F148"/>
    <mergeCell ref="H146:H148"/>
    <mergeCell ref="I146:I148"/>
    <mergeCell ref="J146:J148"/>
    <mergeCell ref="K146:K148"/>
    <mergeCell ref="L146:L148"/>
    <mergeCell ref="M146:M148"/>
    <mergeCell ref="D149:D151"/>
    <mergeCell ref="E149:E151"/>
    <mergeCell ref="F149:F151"/>
    <mergeCell ref="H149:H151"/>
    <mergeCell ref="I149:I151"/>
    <mergeCell ref="J149:J151"/>
    <mergeCell ref="K149:K151"/>
    <mergeCell ref="L149:L151"/>
    <mergeCell ref="D155:D160"/>
    <mergeCell ref="E155:E160"/>
    <mergeCell ref="F155:F156"/>
    <mergeCell ref="H155:H156"/>
    <mergeCell ref="C161:C162"/>
    <mergeCell ref="D161:D162"/>
    <mergeCell ref="E161:E162"/>
    <mergeCell ref="F161:F162"/>
    <mergeCell ref="M149:M151"/>
    <mergeCell ref="D152:D154"/>
    <mergeCell ref="E152:E154"/>
    <mergeCell ref="F152:F154"/>
    <mergeCell ref="H152:H154"/>
    <mergeCell ref="I152:I154"/>
    <mergeCell ref="J152:J154"/>
    <mergeCell ref="K152:K154"/>
    <mergeCell ref="L152:L154"/>
    <mergeCell ref="M152:M154"/>
    <mergeCell ref="I155:I156"/>
    <mergeCell ref="J155:J156"/>
    <mergeCell ref="K155:K156"/>
    <mergeCell ref="L155:L156"/>
    <mergeCell ref="M155:M156"/>
    <mergeCell ref="F157:F158"/>
    <mergeCell ref="H157:H158"/>
    <mergeCell ref="I157:I158"/>
    <mergeCell ref="J157:J158"/>
    <mergeCell ref="K157:K158"/>
    <mergeCell ref="K161:K162"/>
    <mergeCell ref="L161:L162"/>
    <mergeCell ref="M161:M162"/>
    <mergeCell ref="L157:L158"/>
    <mergeCell ref="M157:M158"/>
    <mergeCell ref="F159:F160"/>
    <mergeCell ref="H159:H160"/>
    <mergeCell ref="I159:I160"/>
    <mergeCell ref="J159:J160"/>
    <mergeCell ref="K159:K160"/>
    <mergeCell ref="L159:L160"/>
    <mergeCell ref="M159:M160"/>
    <mergeCell ref="C163:C168"/>
    <mergeCell ref="D163:D168"/>
    <mergeCell ref="E163:E168"/>
    <mergeCell ref="F163:F165"/>
    <mergeCell ref="H163:H165"/>
    <mergeCell ref="I163:I165"/>
    <mergeCell ref="H161:H162"/>
    <mergeCell ref="I161:I162"/>
    <mergeCell ref="J161:J162"/>
    <mergeCell ref="J163:J165"/>
    <mergeCell ref="K163:K165"/>
    <mergeCell ref="L163:L165"/>
    <mergeCell ref="M163:M165"/>
    <mergeCell ref="F166:F168"/>
    <mergeCell ref="H166:H168"/>
    <mergeCell ref="I166:I168"/>
    <mergeCell ref="J166:J168"/>
    <mergeCell ref="K166:K168"/>
    <mergeCell ref="L166:L168"/>
    <mergeCell ref="M169:M171"/>
    <mergeCell ref="F172:F174"/>
    <mergeCell ref="H172:H174"/>
    <mergeCell ref="I172:I174"/>
    <mergeCell ref="J172:J174"/>
    <mergeCell ref="K172:K174"/>
    <mergeCell ref="L172:L174"/>
    <mergeCell ref="M172:M174"/>
    <mergeCell ref="M166:M168"/>
    <mergeCell ref="F169:F171"/>
    <mergeCell ref="H169:H171"/>
    <mergeCell ref="I169:I171"/>
    <mergeCell ref="J169:J171"/>
    <mergeCell ref="K169:K171"/>
    <mergeCell ref="L169:L171"/>
    <mergeCell ref="K181:K183"/>
    <mergeCell ref="L181:L183"/>
    <mergeCell ref="M181:M183"/>
    <mergeCell ref="M175:M177"/>
    <mergeCell ref="B178:B189"/>
    <mergeCell ref="C178:C189"/>
    <mergeCell ref="D178:D189"/>
    <mergeCell ref="E178:E189"/>
    <mergeCell ref="F178:F180"/>
    <mergeCell ref="H178:H180"/>
    <mergeCell ref="I178:I180"/>
    <mergeCell ref="J178:J180"/>
    <mergeCell ref="K178:K180"/>
    <mergeCell ref="F175:F177"/>
    <mergeCell ref="H175:H177"/>
    <mergeCell ref="I175:I177"/>
    <mergeCell ref="J175:J177"/>
    <mergeCell ref="K175:K177"/>
    <mergeCell ref="L175:L177"/>
    <mergeCell ref="C169:C177"/>
    <mergeCell ref="D169:D177"/>
    <mergeCell ref="E169:E177"/>
    <mergeCell ref="B155:B177"/>
    <mergeCell ref="C155:C160"/>
    <mergeCell ref="M122:M127"/>
    <mergeCell ref="K128:K133"/>
    <mergeCell ref="L128:L133"/>
    <mergeCell ref="M128:M133"/>
    <mergeCell ref="M184:M186"/>
    <mergeCell ref="F187:F189"/>
    <mergeCell ref="H187:H189"/>
    <mergeCell ref="I187:I189"/>
    <mergeCell ref="J187:J189"/>
    <mergeCell ref="K187:K189"/>
    <mergeCell ref="L187:L189"/>
    <mergeCell ref="M187:M189"/>
    <mergeCell ref="F184:F186"/>
    <mergeCell ref="H184:H186"/>
    <mergeCell ref="I184:I186"/>
    <mergeCell ref="J184:J186"/>
    <mergeCell ref="K184:K186"/>
    <mergeCell ref="L184:L186"/>
    <mergeCell ref="L178:L180"/>
    <mergeCell ref="M178:M180"/>
    <mergeCell ref="F181:F183"/>
    <mergeCell ref="H181:H183"/>
    <mergeCell ref="I181:I183"/>
    <mergeCell ref="J181:J18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2020-08-06T13:08:09Z</dcterms:created>
  <dcterms:modified xsi:type="dcterms:W3CDTF">2020-08-06T22:36:16Z</dcterms:modified>
</cp:coreProperties>
</file>