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imonlaban/Documents/Cancer Testis Antigens/IRECT/Immunreaktionen/Antikörper/Auswertungen Paper_Auto-Antibodies/complete dataset/Prognostic Paper/"/>
    </mc:Choice>
  </mc:AlternateContent>
  <xr:revisionPtr revIDLastSave="0" documentId="13_ncr:1_{2AC59602-7F76-BA4C-B57A-7C9F9D795F8A}" xr6:coauthVersionLast="40" xr6:coauthVersionMax="40" xr10:uidLastSave="{00000000-0000-0000-0000-000000000000}"/>
  <bookViews>
    <workbookView xWindow="0" yWindow="460" windowWidth="28800" windowHeight="16260" xr2:uid="{00000000-000D-0000-FFFF-FFFF00000000}"/>
  </bookViews>
  <sheets>
    <sheet name="Sheet1" sheetId="1" r:id="rId1"/>
  </sheets>
  <definedNames>
    <definedName name="_xlnm.Print_Area" localSheetId="0">Sheet1!$A$1:$P$40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2" i="1" l="1"/>
  <c r="O23" i="1"/>
  <c r="O24" i="1"/>
  <c r="O25" i="1"/>
  <c r="O21" i="1"/>
  <c r="M26" i="1"/>
  <c r="N24" i="1" s="1"/>
  <c r="K26" i="1"/>
  <c r="I26" i="1"/>
  <c r="J22" i="1" s="1"/>
  <c r="G26" i="1"/>
  <c r="H23" i="1" s="1"/>
  <c r="E26" i="1"/>
  <c r="F24" i="1" s="1"/>
  <c r="C26" i="1"/>
  <c r="N26" i="1" l="1"/>
  <c r="O26" i="1"/>
  <c r="N23" i="1"/>
  <c r="D24" i="1"/>
  <c r="D23" i="1"/>
  <c r="D21" i="1"/>
  <c r="F26" i="1"/>
  <c r="L21" i="1"/>
  <c r="F23" i="1"/>
  <c r="D26" i="1"/>
  <c r="F25" i="1"/>
  <c r="L24" i="1"/>
  <c r="F22" i="1"/>
  <c r="J21" i="1"/>
  <c r="J24" i="1"/>
  <c r="L26" i="1"/>
  <c r="L23" i="1"/>
  <c r="N25" i="1"/>
  <c r="N22" i="1"/>
  <c r="D25" i="1"/>
  <c r="D22" i="1"/>
  <c r="H21" i="1"/>
  <c r="H24" i="1"/>
  <c r="J26" i="1"/>
  <c r="J23" i="1"/>
  <c r="L25" i="1"/>
  <c r="L22" i="1"/>
  <c r="H25" i="1"/>
  <c r="H22" i="1"/>
  <c r="F21" i="1"/>
  <c r="H26" i="1"/>
  <c r="J25" i="1"/>
  <c r="N21" i="1"/>
  <c r="O34" i="1" l="1"/>
  <c r="O35" i="1"/>
  <c r="O37" i="1"/>
  <c r="O38" i="1"/>
  <c r="O39" i="1"/>
  <c r="O31" i="1"/>
  <c r="O32" i="1"/>
  <c r="O30" i="1"/>
  <c r="E11" i="1"/>
  <c r="F9" i="1" s="1"/>
  <c r="C11" i="1"/>
  <c r="O9" i="1"/>
  <c r="O8" i="1"/>
  <c r="O7" i="1"/>
  <c r="O10" i="1"/>
  <c r="O6" i="1"/>
  <c r="F8" i="1" l="1"/>
  <c r="F6" i="1"/>
  <c r="F7" i="1"/>
  <c r="F10" i="1"/>
  <c r="K33" i="1"/>
  <c r="M33" i="1"/>
  <c r="I33" i="1"/>
  <c r="E33" i="1"/>
  <c r="G33" i="1"/>
  <c r="C33" i="1"/>
  <c r="D7" i="1"/>
  <c r="M40" i="1"/>
  <c r="N38" i="1" s="1"/>
  <c r="K40" i="1"/>
  <c r="L37" i="1" s="1"/>
  <c r="I40" i="1"/>
  <c r="J40" i="1" s="1"/>
  <c r="G40" i="1"/>
  <c r="H37" i="1" s="1"/>
  <c r="E40" i="1"/>
  <c r="F38" i="1" s="1"/>
  <c r="C40" i="1"/>
  <c r="D40" i="1" s="1"/>
  <c r="M36" i="1"/>
  <c r="N35" i="1" s="1"/>
  <c r="K36" i="1"/>
  <c r="L35" i="1" s="1"/>
  <c r="I36" i="1"/>
  <c r="J35" i="1" s="1"/>
  <c r="G36" i="1"/>
  <c r="H35" i="1" s="1"/>
  <c r="E36" i="1"/>
  <c r="F35" i="1" s="1"/>
  <c r="C36" i="1"/>
  <c r="O12" i="1"/>
  <c r="O19" i="1"/>
  <c r="O18" i="1"/>
  <c r="O28" i="1"/>
  <c r="E29" i="1"/>
  <c r="F29" i="1" s="1"/>
  <c r="C29" i="1"/>
  <c r="D27" i="1" s="1"/>
  <c r="G29" i="1"/>
  <c r="H28" i="1" s="1"/>
  <c r="I29" i="1"/>
  <c r="J27" i="1" s="1"/>
  <c r="K29" i="1"/>
  <c r="L28" i="1" s="1"/>
  <c r="M29" i="1"/>
  <c r="O27" i="1"/>
  <c r="G11" i="1"/>
  <c r="I11" i="1"/>
  <c r="K11" i="1"/>
  <c r="M11" i="1"/>
  <c r="N7" i="1" s="1"/>
  <c r="I20" i="1"/>
  <c r="E20" i="1"/>
  <c r="F19" i="1" s="1"/>
  <c r="C20" i="1"/>
  <c r="D19" i="1" s="1"/>
  <c r="M17" i="1"/>
  <c r="N13" i="1" s="1"/>
  <c r="K17" i="1"/>
  <c r="L13" i="1" s="1"/>
  <c r="I17" i="1"/>
  <c r="J14" i="1" s="1"/>
  <c r="E17" i="1"/>
  <c r="F12" i="1" s="1"/>
  <c r="C17" i="1"/>
  <c r="D13" i="1" s="1"/>
  <c r="M20" i="1"/>
  <c r="N19" i="1" s="1"/>
  <c r="K20" i="1"/>
  <c r="G20" i="1"/>
  <c r="H19" i="1" s="1"/>
  <c r="O13" i="1"/>
  <c r="O14" i="1"/>
  <c r="O15" i="1"/>
  <c r="O16" i="1"/>
  <c r="G17" i="1"/>
  <c r="H14" i="1" s="1"/>
  <c r="O11" i="1" l="1"/>
  <c r="P11" i="1" s="1"/>
  <c r="H11" i="1"/>
  <c r="J11" i="1" s="1"/>
  <c r="F31" i="1"/>
  <c r="J30" i="1"/>
  <c r="H30" i="1"/>
  <c r="N32" i="1"/>
  <c r="D37" i="1"/>
  <c r="D35" i="1"/>
  <c r="O36" i="1"/>
  <c r="P35" i="1" s="1"/>
  <c r="H31" i="1"/>
  <c r="H33" i="1"/>
  <c r="D30" i="1"/>
  <c r="O33" i="1"/>
  <c r="L38" i="1"/>
  <c r="D39" i="1"/>
  <c r="O40" i="1"/>
  <c r="F40" i="1"/>
  <c r="F37" i="1"/>
  <c r="N40" i="1"/>
  <c r="F39" i="1"/>
  <c r="N37" i="1"/>
  <c r="J31" i="1"/>
  <c r="H32" i="1"/>
  <c r="N6" i="1"/>
  <c r="H39" i="1"/>
  <c r="D34" i="1"/>
  <c r="N11" i="1"/>
  <c r="D33" i="1"/>
  <c r="L6" i="1"/>
  <c r="F28" i="1"/>
  <c r="F32" i="1"/>
  <c r="H27" i="1"/>
  <c r="D31" i="1"/>
  <c r="J33" i="1"/>
  <c r="H29" i="1"/>
  <c r="D32" i="1"/>
  <c r="J32" i="1"/>
  <c r="L32" i="1"/>
  <c r="L19" i="1"/>
  <c r="H18" i="1"/>
  <c r="J16" i="1"/>
  <c r="L8" i="1"/>
  <c r="N10" i="1"/>
  <c r="H10" i="1"/>
  <c r="H6" i="1"/>
  <c r="N16" i="1"/>
  <c r="N12" i="1"/>
  <c r="J17" i="1"/>
  <c r="J15" i="1"/>
  <c r="J9" i="1"/>
  <c r="D11" i="1"/>
  <c r="D10" i="1"/>
  <c r="J7" i="1"/>
  <c r="J10" i="1"/>
  <c r="D9" i="1"/>
  <c r="J8" i="1"/>
  <c r="D8" i="1"/>
  <c r="J6" i="1"/>
  <c r="D6" i="1"/>
  <c r="N39" i="1"/>
  <c r="L40" i="1"/>
  <c r="L39" i="1"/>
  <c r="J39" i="1"/>
  <c r="J37" i="1"/>
  <c r="D38" i="1"/>
  <c r="J36" i="1"/>
  <c r="J34" i="1"/>
  <c r="L34" i="1"/>
  <c r="L36" i="1"/>
  <c r="H34" i="1"/>
  <c r="D36" i="1"/>
  <c r="N31" i="1"/>
  <c r="N30" i="1"/>
  <c r="N33" i="1"/>
  <c r="L30" i="1"/>
  <c r="F30" i="1"/>
  <c r="F34" i="1"/>
  <c r="N9" i="1"/>
  <c r="N18" i="1"/>
  <c r="N20" i="1" s="1"/>
  <c r="F36" i="1"/>
  <c r="N36" i="1"/>
  <c r="J38" i="1"/>
  <c r="N15" i="1"/>
  <c r="J19" i="1"/>
  <c r="F33" i="1"/>
  <c r="N34" i="1"/>
  <c r="H7" i="1"/>
  <c r="N8" i="1"/>
  <c r="L7" i="1"/>
  <c r="L9" i="1"/>
  <c r="L16" i="1"/>
  <c r="L27" i="1"/>
  <c r="N27" i="1"/>
  <c r="N29" i="1"/>
  <c r="N28" i="1"/>
  <c r="J29" i="1"/>
  <c r="L29" i="1"/>
  <c r="F27" i="1"/>
  <c r="D28" i="1"/>
  <c r="D29" i="1"/>
  <c r="O20" i="1"/>
  <c r="P19" i="1" s="1"/>
  <c r="J18" i="1"/>
  <c r="J20" i="1"/>
  <c r="D20" i="1"/>
  <c r="D18" i="1"/>
  <c r="N14" i="1"/>
  <c r="N17" i="1"/>
  <c r="J12" i="1"/>
  <c r="J13" i="1"/>
  <c r="H13" i="1"/>
  <c r="F16" i="1"/>
  <c r="F14" i="1"/>
  <c r="F13" i="1"/>
  <c r="F15" i="1"/>
  <c r="H16" i="1"/>
  <c r="H12" i="1"/>
  <c r="H15" i="1"/>
  <c r="O17" i="1"/>
  <c r="P12" i="1" s="1"/>
  <c r="D16" i="1"/>
  <c r="L10" i="1"/>
  <c r="H8" i="1"/>
  <c r="F18" i="1"/>
  <c r="H38" i="1"/>
  <c r="H36" i="1"/>
  <c r="L18" i="1"/>
  <c r="L31" i="1"/>
  <c r="L33" i="1"/>
  <c r="D15" i="1"/>
  <c r="L15" i="1"/>
  <c r="F20" i="1"/>
  <c r="J28" i="1"/>
  <c r="O29" i="1"/>
  <c r="H9" i="1"/>
  <c r="H40" i="1"/>
  <c r="D12" i="1"/>
  <c r="D14" i="1"/>
  <c r="L12" i="1"/>
  <c r="L14" i="1"/>
  <c r="D17" i="1"/>
  <c r="L17" i="1"/>
  <c r="L20" i="1" l="1"/>
  <c r="P37" i="1"/>
  <c r="P24" i="1"/>
  <c r="P21" i="1"/>
  <c r="P23" i="1"/>
  <c r="P26" i="1"/>
  <c r="P25" i="1"/>
  <c r="P22" i="1"/>
  <c r="P30" i="1"/>
  <c r="P32" i="1"/>
  <c r="P36" i="1"/>
  <c r="P34" i="1"/>
  <c r="H20" i="1"/>
  <c r="P39" i="1"/>
  <c r="P40" i="1"/>
  <c r="P38" i="1"/>
  <c r="P33" i="1"/>
  <c r="P31" i="1"/>
  <c r="P9" i="1"/>
  <c r="F17" i="1"/>
  <c r="P10" i="1"/>
  <c r="P18" i="1"/>
  <c r="H17" i="1"/>
  <c r="P15" i="1"/>
  <c r="P14" i="1"/>
  <c r="P16" i="1"/>
  <c r="P13" i="1"/>
  <c r="P8" i="1"/>
  <c r="P7" i="1"/>
  <c r="P6" i="1"/>
  <c r="P29" i="1"/>
  <c r="P28" i="1"/>
  <c r="P27" i="1"/>
  <c r="P20" i="1" l="1"/>
  <c r="P17" i="1"/>
</calcChain>
</file>

<file path=xl/sharedStrings.xml><?xml version="1.0" encoding="utf-8"?>
<sst xmlns="http://schemas.openxmlformats.org/spreadsheetml/2006/main" count="65" uniqueCount="38">
  <si>
    <t>Primary Site</t>
  </si>
  <si>
    <t>T</t>
  </si>
  <si>
    <t>1</t>
  </si>
  <si>
    <t>2</t>
  </si>
  <si>
    <t>3</t>
  </si>
  <si>
    <t>4</t>
  </si>
  <si>
    <t>N</t>
  </si>
  <si>
    <t>0</t>
  </si>
  <si>
    <t>M</t>
  </si>
  <si>
    <t>male</t>
  </si>
  <si>
    <t>female</t>
  </si>
  <si>
    <t>%</t>
  </si>
  <si>
    <t>surgical</t>
  </si>
  <si>
    <t>non-surgical</t>
  </si>
  <si>
    <t>Total Cohort (100%)</t>
  </si>
  <si>
    <t>HPV negative</t>
  </si>
  <si>
    <t>HPV positive</t>
  </si>
  <si>
    <t>smoker</t>
  </si>
  <si>
    <t>non-smoker</t>
  </si>
  <si>
    <t>I</t>
  </si>
  <si>
    <t>II</t>
  </si>
  <si>
    <t>III</t>
  </si>
  <si>
    <t>n</t>
  </si>
  <si>
    <t>Hypopharynx (16,9%)</t>
  </si>
  <si>
    <t>Larynx (31,5%)</t>
  </si>
  <si>
    <t>Oral Cavity (42,3%)</t>
  </si>
  <si>
    <t>Nasopharynx (1,5%)</t>
  </si>
  <si>
    <t>Nasal Cavity (5,3%)</t>
  </si>
  <si>
    <t>Paranasal Sinuses (2,3%)</t>
  </si>
  <si>
    <t>Missing</t>
  </si>
  <si>
    <t>Total</t>
  </si>
  <si>
    <t>Stage</t>
  </si>
  <si>
    <t>IVA/B</t>
  </si>
  <si>
    <t>Treatment approach</t>
  </si>
  <si>
    <t>Sex</t>
  </si>
  <si>
    <t xml:space="preserve">Smoking  </t>
  </si>
  <si>
    <t>HPV status (mol/ser)</t>
  </si>
  <si>
    <t>Table S1: Patient characteristics of patients with non-oropharyngeal primary tumors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</si>
</sst>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8"/>
      <name val="Calibri"/>
      <family val="2"/>
      <scheme val="minor"/>
    </font>
    <font>
      <sz val="12"/>
      <color rgb="FF010204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rgb="FF010205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4" fillId="2" borderId="1" xfId="31" applyFont="1" applyFill="1" applyBorder="1" applyAlignment="1">
      <alignment horizontal="left" vertical="top"/>
    </xf>
    <xf numFmtId="0" fontId="4" fillId="2" borderId="1" xfId="7" applyFont="1" applyFill="1" applyBorder="1" applyAlignment="1">
      <alignment horizontal="left" vertical="top" wrapText="1"/>
    </xf>
    <xf numFmtId="0" fontId="4" fillId="0" borderId="1" xfId="7" applyFont="1" applyFill="1" applyBorder="1" applyAlignment="1">
      <alignment horizontal="left" vertical="top" wrapText="1"/>
    </xf>
    <xf numFmtId="0" fontId="4" fillId="0" borderId="1" xfId="31" applyFont="1" applyFill="1" applyBorder="1" applyAlignment="1">
      <alignment horizontal="left" vertical="top"/>
    </xf>
    <xf numFmtId="0" fontId="4" fillId="2" borderId="1" xfId="9" applyFont="1" applyFill="1" applyBorder="1" applyAlignment="1">
      <alignment horizontal="left" vertical="top" wrapText="1"/>
    </xf>
    <xf numFmtId="0" fontId="4" fillId="2" borderId="3" xfId="30" applyFont="1" applyFill="1" applyBorder="1" applyAlignment="1">
      <alignment horizontal="left" vertical="top"/>
    </xf>
    <xf numFmtId="0" fontId="4" fillId="2" borderId="8" xfId="7" applyFont="1" applyFill="1" applyBorder="1" applyAlignment="1">
      <alignment horizontal="left" vertical="top" wrapText="1"/>
    </xf>
    <xf numFmtId="0" fontId="4" fillId="2" borderId="3" xfId="7" applyFont="1" applyFill="1" applyBorder="1" applyAlignment="1">
      <alignment horizontal="left" vertical="top" wrapText="1"/>
    </xf>
    <xf numFmtId="0" fontId="4" fillId="2" borderId="3" xfId="31" applyFont="1" applyFill="1" applyBorder="1" applyAlignment="1">
      <alignment horizontal="left" vertical="top"/>
    </xf>
    <xf numFmtId="0" fontId="4" fillId="0" borderId="3" xfId="7" applyFont="1" applyFill="1" applyBorder="1" applyAlignment="1">
      <alignment horizontal="left" vertical="top" wrapText="1"/>
    </xf>
    <xf numFmtId="0" fontId="4" fillId="0" borderId="8" xfId="31" applyFont="1" applyFill="1" applyBorder="1" applyAlignment="1">
      <alignment horizontal="left" vertical="top"/>
    </xf>
    <xf numFmtId="0" fontId="4" fillId="0" borderId="3" xfId="31" applyFont="1" applyFill="1" applyBorder="1" applyAlignment="1">
      <alignment horizontal="left" vertical="top"/>
    </xf>
    <xf numFmtId="0" fontId="4" fillId="2" borderId="1" xfId="27" applyFont="1" applyFill="1" applyBorder="1" applyAlignment="1">
      <alignment horizontal="left" vertical="top" wrapText="1"/>
    </xf>
    <xf numFmtId="0" fontId="4" fillId="2" borderId="1" xfId="28" applyFont="1" applyFill="1" applyBorder="1" applyAlignment="1">
      <alignment horizontal="left" vertical="top" wrapText="1"/>
    </xf>
    <xf numFmtId="0" fontId="4" fillId="2" borderId="6" xfId="28" applyFont="1" applyFill="1" applyBorder="1" applyAlignment="1">
      <alignment horizontal="left" vertical="top" wrapText="1"/>
    </xf>
    <xf numFmtId="0" fontId="4" fillId="2" borderId="5" xfId="27" applyFont="1" applyFill="1" applyBorder="1" applyAlignment="1">
      <alignment horizontal="left" vertical="top" wrapText="1"/>
    </xf>
    <xf numFmtId="165" fontId="4" fillId="2" borderId="3" xfId="33" applyNumberFormat="1" applyFont="1" applyFill="1" applyBorder="1" applyAlignment="1">
      <alignment horizontal="left" vertical="top"/>
    </xf>
    <xf numFmtId="165" fontId="4" fillId="2" borderId="4" xfId="33" applyNumberFormat="1" applyFont="1" applyFill="1" applyBorder="1" applyAlignment="1">
      <alignment horizontal="left" vertical="top"/>
    </xf>
    <xf numFmtId="164" fontId="4" fillId="2" borderId="3" xfId="39" applyNumberFormat="1" applyFont="1" applyFill="1" applyBorder="1" applyAlignment="1">
      <alignment horizontal="left" vertical="top"/>
    </xf>
    <xf numFmtId="165" fontId="4" fillId="2" borderId="4" xfId="36" applyNumberFormat="1" applyFont="1" applyFill="1" applyBorder="1" applyAlignment="1">
      <alignment horizontal="left" vertical="top"/>
    </xf>
    <xf numFmtId="165" fontId="4" fillId="2" borderId="1" xfId="33" applyNumberFormat="1" applyFont="1" applyFill="1" applyBorder="1" applyAlignment="1">
      <alignment horizontal="left" vertical="top"/>
    </xf>
    <xf numFmtId="165" fontId="4" fillId="2" borderId="6" xfId="33" applyNumberFormat="1" applyFont="1" applyFill="1" applyBorder="1" applyAlignment="1">
      <alignment horizontal="left" vertical="top"/>
    </xf>
    <xf numFmtId="164" fontId="4" fillId="2" borderId="1" xfId="39" applyNumberFormat="1" applyFont="1" applyFill="1" applyBorder="1" applyAlignment="1">
      <alignment horizontal="left" vertical="top"/>
    </xf>
    <xf numFmtId="165" fontId="4" fillId="2" borderId="6" xfId="36" applyNumberFormat="1" applyFont="1" applyFill="1" applyBorder="1" applyAlignment="1">
      <alignment horizontal="left" vertical="top"/>
    </xf>
    <xf numFmtId="164" fontId="4" fillId="2" borderId="1" xfId="34" applyNumberFormat="1" applyFont="1" applyFill="1" applyBorder="1" applyAlignment="1">
      <alignment horizontal="left" vertical="top"/>
    </xf>
    <xf numFmtId="164" fontId="4" fillId="2" borderId="1" xfId="37" applyNumberFormat="1" applyFont="1" applyFill="1" applyBorder="1" applyAlignment="1">
      <alignment horizontal="left" vertical="top"/>
    </xf>
    <xf numFmtId="164" fontId="4" fillId="2" borderId="8" xfId="37" applyNumberFormat="1" applyFont="1" applyFill="1" applyBorder="1" applyAlignment="1">
      <alignment horizontal="left" vertical="top"/>
    </xf>
    <xf numFmtId="164" fontId="4" fillId="2" borderId="8" xfId="39" applyNumberFormat="1" applyFont="1" applyFill="1" applyBorder="1" applyAlignment="1">
      <alignment horizontal="left" vertical="top"/>
    </xf>
    <xf numFmtId="165" fontId="4" fillId="2" borderId="3" xfId="38" applyNumberFormat="1" applyFont="1" applyFill="1" applyBorder="1" applyAlignment="1">
      <alignment horizontal="left" vertical="top"/>
    </xf>
    <xf numFmtId="165" fontId="4" fillId="2" borderId="4" xfId="38" applyNumberFormat="1" applyFont="1" applyFill="1" applyBorder="1" applyAlignment="1">
      <alignment horizontal="left" vertical="top"/>
    </xf>
    <xf numFmtId="165" fontId="4" fillId="2" borderId="4" xfId="41" applyNumberFormat="1" applyFont="1" applyFill="1" applyBorder="1" applyAlignment="1">
      <alignment horizontal="left" vertical="top"/>
    </xf>
    <xf numFmtId="165" fontId="4" fillId="2" borderId="1" xfId="38" applyNumberFormat="1" applyFont="1" applyFill="1" applyBorder="1" applyAlignment="1">
      <alignment horizontal="left" vertical="top"/>
    </xf>
    <xf numFmtId="165" fontId="4" fillId="2" borderId="6" xfId="38" applyNumberFormat="1" applyFont="1" applyFill="1" applyBorder="1" applyAlignment="1">
      <alignment horizontal="left" vertical="top"/>
    </xf>
    <xf numFmtId="165" fontId="4" fillId="2" borderId="6" xfId="41" applyNumberFormat="1" applyFont="1" applyFill="1" applyBorder="1" applyAlignment="1">
      <alignment horizontal="left" vertical="top"/>
    </xf>
    <xf numFmtId="9" fontId="4" fillId="2" borderId="8" xfId="37" applyNumberFormat="1" applyFont="1" applyFill="1" applyBorder="1" applyAlignment="1">
      <alignment horizontal="left" vertical="top"/>
    </xf>
    <xf numFmtId="9" fontId="4" fillId="2" borderId="9" xfId="37" applyNumberFormat="1" applyFont="1" applyFill="1" applyBorder="1" applyAlignment="1">
      <alignment horizontal="left" vertical="top"/>
    </xf>
    <xf numFmtId="9" fontId="5" fillId="0" borderId="8" xfId="0" applyNumberFormat="1" applyFont="1" applyBorder="1" applyAlignment="1">
      <alignment horizontal="left" vertical="top"/>
    </xf>
    <xf numFmtId="9" fontId="5" fillId="0" borderId="9" xfId="0" applyNumberFormat="1" applyFont="1" applyBorder="1" applyAlignment="1">
      <alignment horizontal="left" vertical="top"/>
    </xf>
    <xf numFmtId="165" fontId="4" fillId="0" borderId="3" xfId="38" applyNumberFormat="1" applyFont="1" applyFill="1" applyBorder="1" applyAlignment="1">
      <alignment horizontal="left" vertical="top"/>
    </xf>
    <xf numFmtId="165" fontId="4" fillId="0" borderId="4" xfId="38" applyNumberFormat="1" applyFont="1" applyFill="1" applyBorder="1" applyAlignment="1">
      <alignment horizontal="left" vertical="top"/>
    </xf>
    <xf numFmtId="164" fontId="4" fillId="0" borderId="3" xfId="39" applyNumberFormat="1" applyFont="1" applyFill="1" applyBorder="1" applyAlignment="1">
      <alignment horizontal="left" vertical="top"/>
    </xf>
    <xf numFmtId="165" fontId="4" fillId="0" borderId="4" xfId="41" applyNumberFormat="1" applyFont="1" applyFill="1" applyBorder="1" applyAlignment="1">
      <alignment horizontal="left" vertical="top"/>
    </xf>
    <xf numFmtId="165" fontId="4" fillId="0" borderId="1" xfId="38" applyNumberFormat="1" applyFont="1" applyFill="1" applyBorder="1" applyAlignment="1">
      <alignment horizontal="left" vertical="top"/>
    </xf>
    <xf numFmtId="165" fontId="4" fillId="0" borderId="6" xfId="38" applyNumberFormat="1" applyFont="1" applyFill="1" applyBorder="1" applyAlignment="1">
      <alignment horizontal="left" vertical="top"/>
    </xf>
    <xf numFmtId="164" fontId="4" fillId="0" borderId="1" xfId="39" applyNumberFormat="1" applyFont="1" applyFill="1" applyBorder="1" applyAlignment="1">
      <alignment horizontal="left" vertical="top"/>
    </xf>
    <xf numFmtId="165" fontId="4" fillId="0" borderId="6" xfId="41" applyNumberFormat="1" applyFont="1" applyFill="1" applyBorder="1" applyAlignment="1">
      <alignment horizontal="left" vertical="top"/>
    </xf>
    <xf numFmtId="164" fontId="4" fillId="0" borderId="1" xfId="37" applyNumberFormat="1" applyFont="1" applyFill="1" applyBorder="1" applyAlignment="1">
      <alignment horizontal="left" vertical="top"/>
    </xf>
    <xf numFmtId="164" fontId="5" fillId="0" borderId="8" xfId="0" applyNumberFormat="1" applyFont="1" applyFill="1" applyBorder="1" applyAlignment="1">
      <alignment horizontal="left" vertical="top"/>
    </xf>
    <xf numFmtId="165" fontId="4" fillId="0" borderId="8" xfId="38" applyNumberFormat="1" applyFont="1" applyFill="1" applyBorder="1" applyAlignment="1">
      <alignment horizontal="left" vertical="top"/>
    </xf>
    <xf numFmtId="165" fontId="4" fillId="0" borderId="9" xfId="38" applyNumberFormat="1" applyFont="1" applyFill="1" applyBorder="1" applyAlignment="1">
      <alignment horizontal="left" vertical="top"/>
    </xf>
    <xf numFmtId="164" fontId="5" fillId="0" borderId="3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/>
    </xf>
    <xf numFmtId="164" fontId="4" fillId="0" borderId="8" xfId="37" applyNumberFormat="1" applyFont="1" applyFill="1" applyBorder="1" applyAlignment="1">
      <alignment horizontal="left" vertical="top"/>
    </xf>
    <xf numFmtId="164" fontId="4" fillId="2" borderId="3" xfId="37" applyNumberFormat="1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164" fontId="5" fillId="0" borderId="8" xfId="0" applyNumberFormat="1" applyFont="1" applyBorder="1" applyAlignment="1">
      <alignment horizontal="left" vertical="top"/>
    </xf>
    <xf numFmtId="164" fontId="4" fillId="2" borderId="1" xfId="44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4" fontId="5" fillId="0" borderId="2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horizontal="left" vertical="top"/>
    </xf>
    <xf numFmtId="164" fontId="5" fillId="0" borderId="7" xfId="0" applyNumberFormat="1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9" fontId="4" fillId="2" borderId="8" xfId="33" applyNumberFormat="1" applyFont="1" applyFill="1" applyBorder="1" applyAlignment="1">
      <alignment horizontal="left" vertical="top"/>
    </xf>
    <xf numFmtId="9" fontId="4" fillId="2" borderId="9" xfId="33" applyNumberFormat="1" applyFont="1" applyFill="1" applyBorder="1" applyAlignment="1">
      <alignment horizontal="left" vertical="top"/>
    </xf>
    <xf numFmtId="9" fontId="4" fillId="2" borderId="9" xfId="36" applyNumberFormat="1" applyFont="1" applyFill="1" applyBorder="1" applyAlignment="1">
      <alignment horizontal="left" vertical="top"/>
    </xf>
    <xf numFmtId="9" fontId="4" fillId="2" borderId="8" xfId="38" applyNumberFormat="1" applyFont="1" applyFill="1" applyBorder="1" applyAlignment="1">
      <alignment horizontal="left" vertical="top"/>
    </xf>
    <xf numFmtId="9" fontId="4" fillId="2" borderId="9" xfId="38" applyNumberFormat="1" applyFont="1" applyFill="1" applyBorder="1" applyAlignment="1">
      <alignment horizontal="left" vertical="top"/>
    </xf>
    <xf numFmtId="9" fontId="4" fillId="0" borderId="8" xfId="38" applyNumberFormat="1" applyFont="1" applyFill="1" applyBorder="1" applyAlignment="1">
      <alignment horizontal="left" vertical="top"/>
    </xf>
    <xf numFmtId="9" fontId="4" fillId="0" borderId="9" xfId="38" applyNumberFormat="1" applyFont="1" applyFill="1" applyBorder="1" applyAlignment="1">
      <alignment horizontal="left" vertical="top"/>
    </xf>
    <xf numFmtId="9" fontId="4" fillId="2" borderId="9" xfId="41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4" fillId="2" borderId="1" xfId="25" applyFont="1" applyFill="1" applyBorder="1" applyAlignment="1">
      <alignment horizontal="left" vertical="top" wrapText="1"/>
    </xf>
    <xf numFmtId="0" fontId="4" fillId="2" borderId="6" xfId="25" applyFont="1" applyFill="1" applyBorder="1" applyAlignment="1">
      <alignment horizontal="left" vertical="top" wrapText="1"/>
    </xf>
    <xf numFmtId="0" fontId="4" fillId="2" borderId="2" xfId="25" applyFont="1" applyFill="1" applyBorder="1" applyAlignment="1">
      <alignment horizontal="left" vertical="top" wrapText="1"/>
    </xf>
    <xf numFmtId="0" fontId="4" fillId="2" borderId="4" xfId="25" applyFont="1" applyFill="1" applyBorder="1" applyAlignment="1">
      <alignment horizontal="left" vertical="top" wrapText="1"/>
    </xf>
    <xf numFmtId="0" fontId="4" fillId="2" borderId="5" xfId="25" applyFont="1" applyFill="1" applyBorder="1" applyAlignment="1">
      <alignment horizontal="left" vertical="top" wrapText="1"/>
    </xf>
    <xf numFmtId="0" fontId="4" fillId="2" borderId="1" xfId="24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2" borderId="3" xfId="2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2" borderId="2" xfId="15" applyFont="1" applyFill="1" applyBorder="1" applyAlignment="1">
      <alignment horizontal="left" vertical="top" wrapText="1"/>
    </xf>
    <xf numFmtId="0" fontId="4" fillId="2" borderId="3" xfId="16" applyFont="1" applyFill="1" applyBorder="1" applyAlignment="1">
      <alignment horizontal="left" vertical="top" wrapText="1"/>
    </xf>
    <xf numFmtId="0" fontId="4" fillId="2" borderId="5" xfId="17" applyFont="1" applyFill="1" applyBorder="1" applyAlignment="1">
      <alignment horizontal="left" vertical="top" wrapText="1"/>
    </xf>
    <xf numFmtId="0" fontId="4" fillId="2" borderId="1" xfId="18" applyFont="1" applyFill="1" applyBorder="1" applyAlignment="1">
      <alignment horizontal="left" vertical="top" wrapText="1"/>
    </xf>
    <xf numFmtId="0" fontId="4" fillId="2" borderId="5" xfId="19" applyFont="1" applyFill="1" applyBorder="1" applyAlignment="1">
      <alignment horizontal="left" vertical="top" wrapText="1"/>
    </xf>
    <xf numFmtId="0" fontId="4" fillId="2" borderId="1" xfId="20" applyFont="1" applyFill="1" applyBorder="1" applyAlignment="1">
      <alignment horizontal="left" vertical="top" wrapText="1"/>
    </xf>
    <xf numFmtId="0" fontId="4" fillId="2" borderId="2" xfId="6" applyFont="1" applyFill="1" applyBorder="1" applyAlignment="1">
      <alignment horizontal="left" vertical="top" wrapText="1"/>
    </xf>
    <xf numFmtId="0" fontId="4" fillId="2" borderId="5" xfId="6" applyFont="1" applyFill="1" applyBorder="1" applyAlignment="1">
      <alignment horizontal="left" vertical="top" wrapText="1"/>
    </xf>
    <xf numFmtId="0" fontId="4" fillId="2" borderId="7" xfId="8" applyFont="1" applyFill="1" applyBorder="1" applyAlignment="1">
      <alignment horizontal="left" vertical="top" wrapText="1"/>
    </xf>
    <xf numFmtId="0" fontId="4" fillId="2" borderId="2" xfId="4" applyFont="1" applyFill="1" applyBorder="1" applyAlignment="1">
      <alignment horizontal="left" vertical="top" wrapText="1"/>
    </xf>
    <xf numFmtId="0" fontId="4" fillId="2" borderId="7" xfId="6" applyFont="1" applyFill="1" applyBorder="1" applyAlignment="1">
      <alignment horizontal="left" vertical="top" wrapText="1"/>
    </xf>
    <xf numFmtId="0" fontId="4" fillId="0" borderId="2" xfId="6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5" xfId="6" applyFont="1" applyFill="1" applyBorder="1" applyAlignment="1">
      <alignment horizontal="left" vertical="top" wrapText="1"/>
    </xf>
    <xf numFmtId="0" fontId="4" fillId="0" borderId="7" xfId="6" applyFont="1" applyFill="1" applyBorder="1" applyAlignment="1">
      <alignment horizontal="left" vertical="top" wrapText="1"/>
    </xf>
  </cellXfs>
  <cellStyles count="227"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Standard" xfId="0" builtinId="0"/>
    <cellStyle name="style1447652799356" xfId="1" xr:uid="{00000000-0005-0000-0000-0000B5000000}"/>
    <cellStyle name="style1447652799430" xfId="2" xr:uid="{00000000-0005-0000-0000-0000B6000000}"/>
    <cellStyle name="style1447652799469" xfId="3" xr:uid="{00000000-0005-0000-0000-0000B7000000}"/>
    <cellStyle name="style1447652799505" xfId="4" xr:uid="{00000000-0005-0000-0000-0000B8000000}"/>
    <cellStyle name="style1447652799547" xfId="5" xr:uid="{00000000-0005-0000-0000-0000B9000000}"/>
    <cellStyle name="style1447652799591" xfId="6" xr:uid="{00000000-0005-0000-0000-0000BA000000}"/>
    <cellStyle name="style1447652799638" xfId="7" xr:uid="{00000000-0005-0000-0000-0000BB000000}"/>
    <cellStyle name="style1447652799689" xfId="8" xr:uid="{00000000-0005-0000-0000-0000BC000000}"/>
    <cellStyle name="style1447652799733" xfId="9" xr:uid="{00000000-0005-0000-0000-0000BD000000}"/>
    <cellStyle name="style1447652799778" xfId="10" xr:uid="{00000000-0005-0000-0000-0000BE000000}"/>
    <cellStyle name="style1447652799818" xfId="11" xr:uid="{00000000-0005-0000-0000-0000BF000000}"/>
    <cellStyle name="style1447652799863" xfId="12" xr:uid="{00000000-0005-0000-0000-0000C0000000}"/>
    <cellStyle name="style1447652799896" xfId="13" xr:uid="{00000000-0005-0000-0000-0000C1000000}"/>
    <cellStyle name="style1447652799929" xfId="14" xr:uid="{00000000-0005-0000-0000-0000C2000000}"/>
    <cellStyle name="style1447652799994" xfId="15" xr:uid="{00000000-0005-0000-0000-0000C3000000}"/>
    <cellStyle name="style1447652800028" xfId="16" xr:uid="{00000000-0005-0000-0000-0000C4000000}"/>
    <cellStyle name="style1447652800059" xfId="17" xr:uid="{00000000-0005-0000-0000-0000C5000000}"/>
    <cellStyle name="style1447652800089" xfId="18" xr:uid="{00000000-0005-0000-0000-0000C6000000}"/>
    <cellStyle name="style1447652800123" xfId="19" xr:uid="{00000000-0005-0000-0000-0000C7000000}"/>
    <cellStyle name="style1447652800155" xfId="20" xr:uid="{00000000-0005-0000-0000-0000C8000000}"/>
    <cellStyle name="style1447652800184" xfId="21" xr:uid="{00000000-0005-0000-0000-0000C9000000}"/>
    <cellStyle name="style1447652800223" xfId="22" xr:uid="{00000000-0005-0000-0000-0000CA000000}"/>
    <cellStyle name="style1447652800263" xfId="23" xr:uid="{00000000-0005-0000-0000-0000CB000000}"/>
    <cellStyle name="style1447652800310" xfId="24" xr:uid="{00000000-0005-0000-0000-0000CC000000}"/>
    <cellStyle name="style1447652800348" xfId="25" xr:uid="{00000000-0005-0000-0000-0000CD000000}"/>
    <cellStyle name="style1447652800394" xfId="26" xr:uid="{00000000-0005-0000-0000-0000CE000000}"/>
    <cellStyle name="style1447652800435" xfId="27" xr:uid="{00000000-0005-0000-0000-0000CF000000}"/>
    <cellStyle name="style1447652800483" xfId="28" xr:uid="{00000000-0005-0000-0000-0000D0000000}"/>
    <cellStyle name="style1447652800530" xfId="29" xr:uid="{00000000-0005-0000-0000-0000D1000000}"/>
    <cellStyle name="style1447652800585" xfId="30" xr:uid="{00000000-0005-0000-0000-0000D2000000}"/>
    <cellStyle name="style1447652800630" xfId="31" xr:uid="{00000000-0005-0000-0000-0000D3000000}"/>
    <cellStyle name="style1447652800700" xfId="32" xr:uid="{00000000-0005-0000-0000-0000D4000000}"/>
    <cellStyle name="style1447652800770" xfId="33" xr:uid="{00000000-0005-0000-0000-0000D5000000}"/>
    <cellStyle name="style1447652800822" xfId="34" xr:uid="{00000000-0005-0000-0000-0000D6000000}"/>
    <cellStyle name="style1447652800861" xfId="35" xr:uid="{00000000-0005-0000-0000-0000D7000000}"/>
    <cellStyle name="style1447652800897" xfId="36" xr:uid="{00000000-0005-0000-0000-0000D8000000}"/>
    <cellStyle name="style1447652800939" xfId="37" xr:uid="{00000000-0005-0000-0000-0000D9000000}"/>
    <cellStyle name="style1447652800985" xfId="38" xr:uid="{00000000-0005-0000-0000-0000DA000000}"/>
    <cellStyle name="style1447652801028" xfId="39" xr:uid="{00000000-0005-0000-0000-0000DB000000}"/>
    <cellStyle name="style1447652801059" xfId="40" xr:uid="{00000000-0005-0000-0000-0000DC000000}"/>
    <cellStyle name="style1447652801088" xfId="41" xr:uid="{00000000-0005-0000-0000-0000DD000000}"/>
    <cellStyle name="style1447652801236" xfId="42" xr:uid="{00000000-0005-0000-0000-0000DE000000}"/>
    <cellStyle name="style1447652801288" xfId="43" xr:uid="{00000000-0005-0000-0000-0000DF000000}"/>
    <cellStyle name="style1447652801344" xfId="44" xr:uid="{00000000-0005-0000-0000-0000E0000000}"/>
    <cellStyle name="style1447652801388" xfId="45" xr:uid="{00000000-0005-0000-0000-0000E1000000}"/>
    <cellStyle name="style1447652801424" xfId="46" xr:uid="{00000000-0005-0000-0000-0000E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tabSelected="1" workbookViewId="0">
      <selection sqref="A1:P40"/>
    </sheetView>
  </sheetViews>
  <sheetFormatPr baseColWidth="10" defaultColWidth="8.83203125" defaultRowHeight="16" x14ac:dyDescent="0.2"/>
  <cols>
    <col min="1" max="1" width="11" style="64" customWidth="1"/>
    <col min="2" max="2" width="18.5" style="64" customWidth="1"/>
    <col min="3" max="3" width="9.6640625" style="64" customWidth="1"/>
    <col min="4" max="4" width="14.33203125" style="64" customWidth="1"/>
    <col min="5" max="5" width="12.5" style="64" customWidth="1"/>
    <col min="6" max="6" width="14.33203125" style="64" customWidth="1"/>
    <col min="7" max="7" width="12.5" style="64" customWidth="1"/>
    <col min="8" max="10" width="14.33203125" style="64" customWidth="1"/>
    <col min="11" max="11" width="12.5" style="64" customWidth="1"/>
    <col min="12" max="12" width="14.33203125" style="64" customWidth="1"/>
    <col min="13" max="13" width="12.5" style="64" customWidth="1"/>
    <col min="14" max="14" width="14.33203125" style="64" customWidth="1"/>
    <col min="15" max="15" width="12.5" style="64" customWidth="1"/>
    <col min="16" max="16" width="14.33203125" style="64" customWidth="1"/>
    <col min="17" max="16384" width="8.83203125" style="64"/>
  </cols>
  <sheetData>
    <row r="1" spans="1:17" x14ac:dyDescent="0.2">
      <c r="A1" s="74" t="s">
        <v>37</v>
      </c>
    </row>
    <row r="3" spans="1:17" ht="19" customHeight="1" x14ac:dyDescent="0.2">
      <c r="A3" s="89"/>
      <c r="B3" s="90"/>
      <c r="C3" s="83" t="s">
        <v>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78" t="s">
        <v>14</v>
      </c>
      <c r="P3" s="79"/>
      <c r="Q3" s="58"/>
    </row>
    <row r="4" spans="1:17" ht="19" customHeight="1" x14ac:dyDescent="0.2">
      <c r="A4" s="91"/>
      <c r="B4" s="92"/>
      <c r="C4" s="76" t="s">
        <v>23</v>
      </c>
      <c r="D4" s="76"/>
      <c r="E4" s="76" t="s">
        <v>24</v>
      </c>
      <c r="F4" s="76"/>
      <c r="G4" s="76" t="s">
        <v>25</v>
      </c>
      <c r="H4" s="76"/>
      <c r="I4" s="81" t="s">
        <v>26</v>
      </c>
      <c r="J4" s="82"/>
      <c r="K4" s="76" t="s">
        <v>27</v>
      </c>
      <c r="L4" s="76"/>
      <c r="M4" s="76" t="s">
        <v>28</v>
      </c>
      <c r="N4" s="77"/>
      <c r="O4" s="80"/>
      <c r="P4" s="77"/>
      <c r="Q4" s="58"/>
    </row>
    <row r="5" spans="1:17" ht="19" customHeight="1" x14ac:dyDescent="0.2">
      <c r="A5" s="93"/>
      <c r="B5" s="94"/>
      <c r="C5" s="13" t="s">
        <v>22</v>
      </c>
      <c r="D5" s="14" t="s">
        <v>11</v>
      </c>
      <c r="E5" s="13" t="s">
        <v>22</v>
      </c>
      <c r="F5" s="14" t="s">
        <v>11</v>
      </c>
      <c r="G5" s="13" t="s">
        <v>22</v>
      </c>
      <c r="H5" s="14" t="s">
        <v>11</v>
      </c>
      <c r="I5" s="13" t="s">
        <v>22</v>
      </c>
      <c r="J5" s="14" t="s">
        <v>11</v>
      </c>
      <c r="K5" s="13" t="s">
        <v>22</v>
      </c>
      <c r="L5" s="14" t="s">
        <v>11</v>
      </c>
      <c r="M5" s="13" t="s">
        <v>22</v>
      </c>
      <c r="N5" s="15" t="s">
        <v>11</v>
      </c>
      <c r="O5" s="16" t="s">
        <v>22</v>
      </c>
      <c r="P5" s="15" t="s">
        <v>11</v>
      </c>
      <c r="Q5" s="58"/>
    </row>
    <row r="6" spans="1:17" ht="19" customHeight="1" x14ac:dyDescent="0.2">
      <c r="A6" s="98" t="s">
        <v>1</v>
      </c>
      <c r="B6" s="6" t="s">
        <v>2</v>
      </c>
      <c r="C6" s="62">
        <v>2</v>
      </c>
      <c r="D6" s="17">
        <f>C6/$C$11</f>
        <v>9.5238095238095233E-2</v>
      </c>
      <c r="E6" s="62">
        <v>10</v>
      </c>
      <c r="F6" s="17">
        <f>E6/E$11</f>
        <v>0.27027027027027029</v>
      </c>
      <c r="G6" s="62">
        <v>8</v>
      </c>
      <c r="H6" s="17">
        <f>G6/$G$11</f>
        <v>0.15384615384615385</v>
      </c>
      <c r="I6" s="62">
        <v>0</v>
      </c>
      <c r="J6" s="17">
        <f>I6/$C$11</f>
        <v>0</v>
      </c>
      <c r="K6" s="62">
        <v>2</v>
      </c>
      <c r="L6" s="17">
        <f t="shared" ref="L6:N11" si="0">K6/$M$11</f>
        <v>0.66666666666666663</v>
      </c>
      <c r="M6" s="62">
        <v>0</v>
      </c>
      <c r="N6" s="18">
        <f t="shared" si="0"/>
        <v>0</v>
      </c>
      <c r="O6" s="19">
        <f>C6+E6+G6+I6+K6+M6</f>
        <v>22</v>
      </c>
      <c r="P6" s="20">
        <f>O6/$O$11</f>
        <v>0.18032786885245902</v>
      </c>
    </row>
    <row r="7" spans="1:17" ht="19" customHeight="1" x14ac:dyDescent="0.2">
      <c r="A7" s="96"/>
      <c r="B7" s="1" t="s">
        <v>3</v>
      </c>
      <c r="C7" s="63">
        <v>4</v>
      </c>
      <c r="D7" s="21">
        <f t="shared" ref="D7:D11" si="1">C7/$C$11</f>
        <v>0.19047619047619047</v>
      </c>
      <c r="E7" s="63">
        <v>5</v>
      </c>
      <c r="F7" s="21">
        <f>E7/E$11</f>
        <v>0.13513513513513514</v>
      </c>
      <c r="G7" s="63">
        <v>19</v>
      </c>
      <c r="H7" s="21">
        <f t="shared" ref="H7:H10" si="2">G7/$G$11</f>
        <v>0.36538461538461536</v>
      </c>
      <c r="I7" s="63">
        <v>2</v>
      </c>
      <c r="J7" s="21">
        <f t="shared" ref="J7:J10" si="3">I7/$C$11</f>
        <v>9.5238095238095233E-2</v>
      </c>
      <c r="K7" s="63">
        <v>2</v>
      </c>
      <c r="L7" s="21">
        <f t="shared" si="0"/>
        <v>0.66666666666666663</v>
      </c>
      <c r="M7" s="63">
        <v>0</v>
      </c>
      <c r="N7" s="22">
        <f t="shared" si="0"/>
        <v>0</v>
      </c>
      <c r="O7" s="23">
        <f>C7+E7+G7+I7+K7+M7</f>
        <v>32</v>
      </c>
      <c r="P7" s="24">
        <f t="shared" ref="P7:P11" si="4">O7/$O$11</f>
        <v>0.26229508196721313</v>
      </c>
    </row>
    <row r="8" spans="1:17" ht="19" customHeight="1" x14ac:dyDescent="0.2">
      <c r="A8" s="96"/>
      <c r="B8" s="1" t="s">
        <v>4</v>
      </c>
      <c r="C8" s="63">
        <v>6</v>
      </c>
      <c r="D8" s="21">
        <f t="shared" si="1"/>
        <v>0.2857142857142857</v>
      </c>
      <c r="E8" s="63">
        <v>11</v>
      </c>
      <c r="F8" s="21">
        <f t="shared" ref="F8:F10" si="5">E8/E$11</f>
        <v>0.29729729729729731</v>
      </c>
      <c r="G8" s="63">
        <v>10</v>
      </c>
      <c r="H8" s="21">
        <f t="shared" si="2"/>
        <v>0.19230769230769232</v>
      </c>
      <c r="I8" s="63">
        <v>0</v>
      </c>
      <c r="J8" s="21">
        <f t="shared" si="3"/>
        <v>0</v>
      </c>
      <c r="K8" s="63">
        <v>0</v>
      </c>
      <c r="L8" s="21">
        <f t="shared" si="0"/>
        <v>0</v>
      </c>
      <c r="M8" s="63">
        <v>2</v>
      </c>
      <c r="N8" s="22">
        <f t="shared" si="0"/>
        <v>0.66666666666666663</v>
      </c>
      <c r="O8" s="23">
        <f>C8+E8+G8+I8+K8+M8</f>
        <v>29</v>
      </c>
      <c r="P8" s="24">
        <f t="shared" si="4"/>
        <v>0.23770491803278687</v>
      </c>
    </row>
    <row r="9" spans="1:17" ht="19" customHeight="1" x14ac:dyDescent="0.2">
      <c r="A9" s="96"/>
      <c r="B9" s="1" t="s">
        <v>5</v>
      </c>
      <c r="C9" s="63">
        <v>9</v>
      </c>
      <c r="D9" s="21">
        <f t="shared" si="1"/>
        <v>0.42857142857142855</v>
      </c>
      <c r="E9" s="63">
        <v>11</v>
      </c>
      <c r="F9" s="21">
        <f>E9/E$11</f>
        <v>0.29729729729729731</v>
      </c>
      <c r="G9" s="63">
        <v>15</v>
      </c>
      <c r="H9" s="21">
        <f t="shared" si="2"/>
        <v>0.28846153846153844</v>
      </c>
      <c r="I9" s="63">
        <v>0</v>
      </c>
      <c r="J9" s="21">
        <f t="shared" si="3"/>
        <v>0</v>
      </c>
      <c r="K9" s="63">
        <v>3</v>
      </c>
      <c r="L9" s="21">
        <f t="shared" si="0"/>
        <v>1</v>
      </c>
      <c r="M9" s="63">
        <v>1</v>
      </c>
      <c r="N9" s="22">
        <f t="shared" si="0"/>
        <v>0.33333333333333331</v>
      </c>
      <c r="O9" s="23">
        <f>C9+E9+G9+I9+K9+M9</f>
        <v>39</v>
      </c>
      <c r="P9" s="24">
        <f t="shared" si="4"/>
        <v>0.31967213114754101</v>
      </c>
    </row>
    <row r="10" spans="1:17" ht="19" customHeight="1" x14ac:dyDescent="0.2">
      <c r="A10" s="96"/>
      <c r="B10" s="1" t="s">
        <v>29</v>
      </c>
      <c r="C10" s="23">
        <v>0</v>
      </c>
      <c r="D10" s="21">
        <f t="shared" si="1"/>
        <v>0</v>
      </c>
      <c r="E10" s="25">
        <v>0</v>
      </c>
      <c r="F10" s="21">
        <f t="shared" si="5"/>
        <v>0</v>
      </c>
      <c r="G10" s="23">
        <v>0</v>
      </c>
      <c r="H10" s="21">
        <f t="shared" si="2"/>
        <v>0</v>
      </c>
      <c r="I10" s="26">
        <v>0</v>
      </c>
      <c r="J10" s="21">
        <f t="shared" si="3"/>
        <v>0</v>
      </c>
      <c r="K10" s="23">
        <v>0</v>
      </c>
      <c r="L10" s="21">
        <f t="shared" si="0"/>
        <v>0</v>
      </c>
      <c r="M10" s="23">
        <v>0</v>
      </c>
      <c r="N10" s="22">
        <f t="shared" si="0"/>
        <v>0</v>
      </c>
      <c r="O10" s="23">
        <f t="shared" ref="O10" si="6">C10+E10+G10+I10+K10+M10</f>
        <v>0</v>
      </c>
      <c r="P10" s="24">
        <f t="shared" si="4"/>
        <v>0</v>
      </c>
    </row>
    <row r="11" spans="1:17" ht="19" customHeight="1" x14ac:dyDescent="0.2">
      <c r="A11" s="99"/>
      <c r="B11" s="7" t="s">
        <v>30</v>
      </c>
      <c r="C11" s="27">
        <f>SUM(C6:C10)</f>
        <v>21</v>
      </c>
      <c r="D11" s="66">
        <f t="shared" si="1"/>
        <v>1</v>
      </c>
      <c r="E11" s="27">
        <f>SUM(E6:E10)</f>
        <v>37</v>
      </c>
      <c r="F11" s="66">
        <v>1</v>
      </c>
      <c r="G11" s="27">
        <f>SUM(G6:G10)</f>
        <v>52</v>
      </c>
      <c r="H11" s="66">
        <f>G11/$G$11</f>
        <v>1</v>
      </c>
      <c r="I11" s="27">
        <f>SUM(I6:I10)</f>
        <v>2</v>
      </c>
      <c r="J11" s="66">
        <f>H11/$H$11</f>
        <v>1</v>
      </c>
      <c r="K11" s="27">
        <f>SUM(K6:K10)</f>
        <v>7</v>
      </c>
      <c r="L11" s="66">
        <v>1</v>
      </c>
      <c r="M11" s="27">
        <f>SUM(M6:M10)</f>
        <v>3</v>
      </c>
      <c r="N11" s="67">
        <f t="shared" si="0"/>
        <v>1</v>
      </c>
      <c r="O11" s="28">
        <f>C11+E11+G11+I11+K11+M11</f>
        <v>122</v>
      </c>
      <c r="P11" s="68">
        <f t="shared" si="4"/>
        <v>1</v>
      </c>
    </row>
    <row r="12" spans="1:17" ht="19" customHeight="1" x14ac:dyDescent="0.2">
      <c r="A12" s="95" t="s">
        <v>6</v>
      </c>
      <c r="B12" s="8" t="s">
        <v>7</v>
      </c>
      <c r="C12" s="63">
        <v>1</v>
      </c>
      <c r="D12" s="29">
        <f>C12/$C$17</f>
        <v>4.7619047619047616E-2</v>
      </c>
      <c r="E12" s="75">
        <v>23</v>
      </c>
      <c r="F12" s="29">
        <f>E12/$E$17</f>
        <v>0.6216216216216216</v>
      </c>
      <c r="G12" s="63">
        <v>30</v>
      </c>
      <c r="H12" s="29">
        <f>G12/$G$17</f>
        <v>0.57692307692307687</v>
      </c>
      <c r="I12" s="62">
        <v>0</v>
      </c>
      <c r="J12" s="29">
        <f>I12/I$17</f>
        <v>0</v>
      </c>
      <c r="K12" s="62">
        <v>5</v>
      </c>
      <c r="L12" s="29">
        <f>K12/K$17</f>
        <v>0.7142857142857143</v>
      </c>
      <c r="M12" s="62">
        <v>2</v>
      </c>
      <c r="N12" s="30">
        <f>M12/$M$17</f>
        <v>0.66666666666666663</v>
      </c>
      <c r="O12" s="19">
        <f>C12+E12++I12+K12+G12+M12</f>
        <v>61</v>
      </c>
      <c r="P12" s="31">
        <f>O12/$O$17</f>
        <v>0.5</v>
      </c>
    </row>
    <row r="13" spans="1:17" ht="19" customHeight="1" x14ac:dyDescent="0.2">
      <c r="A13" s="96"/>
      <c r="B13" s="2" t="s">
        <v>2</v>
      </c>
      <c r="C13" s="63">
        <v>5</v>
      </c>
      <c r="D13" s="32">
        <f t="shared" ref="D13:D17" si="7">C13/$C$17</f>
        <v>0.23809523809523808</v>
      </c>
      <c r="E13" s="75">
        <v>7</v>
      </c>
      <c r="F13" s="32">
        <f>E13/$E$17</f>
        <v>0.1891891891891892</v>
      </c>
      <c r="G13" s="63">
        <v>6</v>
      </c>
      <c r="H13" s="32">
        <f>G13/$G$17</f>
        <v>0.11538461538461539</v>
      </c>
      <c r="I13" s="63">
        <v>0</v>
      </c>
      <c r="J13" s="32">
        <f t="shared" ref="J13:J17" si="8">I13/I$17</f>
        <v>0</v>
      </c>
      <c r="K13" s="63">
        <v>1</v>
      </c>
      <c r="L13" s="32">
        <f t="shared" ref="L13:L17" si="9">K13/K$17</f>
        <v>0.14285714285714285</v>
      </c>
      <c r="M13" s="63">
        <v>0</v>
      </c>
      <c r="N13" s="33">
        <f t="shared" ref="N13:N17" si="10">M13/$M$17</f>
        <v>0</v>
      </c>
      <c r="O13" s="23">
        <f t="shared" ref="O13:O16" si="11">C13+E13++I13+K13+G13+M13</f>
        <v>19</v>
      </c>
      <c r="P13" s="34">
        <f>O13/$O$17</f>
        <v>0.15573770491803279</v>
      </c>
    </row>
    <row r="14" spans="1:17" ht="19" customHeight="1" x14ac:dyDescent="0.2">
      <c r="A14" s="96"/>
      <c r="B14" s="2">
        <v>2</v>
      </c>
      <c r="C14" s="63">
        <v>12</v>
      </c>
      <c r="D14" s="32">
        <f t="shared" si="7"/>
        <v>0.5714285714285714</v>
      </c>
      <c r="E14" s="75">
        <v>5</v>
      </c>
      <c r="F14" s="32">
        <f>E14/$E$17</f>
        <v>0.13513513513513514</v>
      </c>
      <c r="G14" s="63">
        <v>15</v>
      </c>
      <c r="H14" s="32">
        <f>G14/$G$17</f>
        <v>0.28846153846153844</v>
      </c>
      <c r="I14" s="63">
        <v>2</v>
      </c>
      <c r="J14" s="32">
        <f t="shared" si="8"/>
        <v>1</v>
      </c>
      <c r="K14" s="63">
        <v>1</v>
      </c>
      <c r="L14" s="32">
        <f t="shared" si="9"/>
        <v>0.14285714285714285</v>
      </c>
      <c r="M14" s="63">
        <v>1</v>
      </c>
      <c r="N14" s="33">
        <f t="shared" si="10"/>
        <v>0.33333333333333331</v>
      </c>
      <c r="O14" s="23">
        <f t="shared" si="11"/>
        <v>36</v>
      </c>
      <c r="P14" s="34">
        <f>O14/$O$17</f>
        <v>0.29508196721311475</v>
      </c>
    </row>
    <row r="15" spans="1:17" ht="19" customHeight="1" x14ac:dyDescent="0.2">
      <c r="A15" s="96"/>
      <c r="B15" s="2" t="s">
        <v>4</v>
      </c>
      <c r="C15" s="63">
        <v>3</v>
      </c>
      <c r="D15" s="32">
        <f t="shared" si="7"/>
        <v>0.14285714285714285</v>
      </c>
      <c r="E15" s="75">
        <v>2</v>
      </c>
      <c r="F15" s="32">
        <f>E15/$E$17</f>
        <v>5.4054054054054057E-2</v>
      </c>
      <c r="G15" s="63">
        <v>1</v>
      </c>
      <c r="H15" s="32">
        <f>G15/$G$17</f>
        <v>1.9230769230769232E-2</v>
      </c>
      <c r="I15" s="63">
        <v>0</v>
      </c>
      <c r="J15" s="32">
        <f t="shared" si="8"/>
        <v>0</v>
      </c>
      <c r="K15" s="63">
        <v>0</v>
      </c>
      <c r="L15" s="32">
        <f t="shared" si="9"/>
        <v>0</v>
      </c>
      <c r="M15" s="63">
        <v>0</v>
      </c>
      <c r="N15" s="33">
        <f t="shared" si="10"/>
        <v>0</v>
      </c>
      <c r="O15" s="23">
        <f t="shared" si="11"/>
        <v>6</v>
      </c>
      <c r="P15" s="34">
        <f>O15/$O$17</f>
        <v>4.9180327868852458E-2</v>
      </c>
    </row>
    <row r="16" spans="1:17" ht="19" customHeight="1" x14ac:dyDescent="0.2">
      <c r="A16" s="96"/>
      <c r="B16" s="2" t="s">
        <v>29</v>
      </c>
      <c r="C16" s="23">
        <v>0</v>
      </c>
      <c r="D16" s="32">
        <f t="shared" si="7"/>
        <v>0</v>
      </c>
      <c r="E16" s="23">
        <v>0</v>
      </c>
      <c r="F16" s="32">
        <f>E16/$E$17</f>
        <v>0</v>
      </c>
      <c r="G16" s="23">
        <v>0</v>
      </c>
      <c r="H16" s="32">
        <f>G16/$G$17</f>
        <v>0</v>
      </c>
      <c r="I16" s="26">
        <v>0</v>
      </c>
      <c r="J16" s="32">
        <f t="shared" si="8"/>
        <v>0</v>
      </c>
      <c r="K16" s="23">
        <v>0</v>
      </c>
      <c r="L16" s="32">
        <f t="shared" si="9"/>
        <v>0</v>
      </c>
      <c r="M16" s="23">
        <v>0</v>
      </c>
      <c r="N16" s="33">
        <f t="shared" si="10"/>
        <v>0</v>
      </c>
      <c r="O16" s="23">
        <f t="shared" si="11"/>
        <v>0</v>
      </c>
      <c r="P16" s="34">
        <f>O16/$O$17</f>
        <v>0</v>
      </c>
    </row>
    <row r="17" spans="1:16" ht="19" customHeight="1" x14ac:dyDescent="0.2">
      <c r="A17" s="99"/>
      <c r="B17" s="7" t="s">
        <v>30</v>
      </c>
      <c r="C17" s="27">
        <f>SUM(C12:C16)</f>
        <v>21</v>
      </c>
      <c r="D17" s="35">
        <f t="shared" si="7"/>
        <v>1</v>
      </c>
      <c r="E17" s="27">
        <f>SUM(E12:E16)</f>
        <v>37</v>
      </c>
      <c r="F17" s="35">
        <f>SUM(F12:F16)</f>
        <v>0.99999999999999989</v>
      </c>
      <c r="G17" s="27">
        <f>SUM(G12:G16)</f>
        <v>52</v>
      </c>
      <c r="H17" s="35">
        <f>SUM(H12:H16)</f>
        <v>1</v>
      </c>
      <c r="I17" s="27">
        <f>SUM(I12:I16)</f>
        <v>2</v>
      </c>
      <c r="J17" s="35">
        <f t="shared" si="8"/>
        <v>1</v>
      </c>
      <c r="K17" s="27">
        <f>SUM(K12:K16)</f>
        <v>7</v>
      </c>
      <c r="L17" s="35">
        <f t="shared" si="9"/>
        <v>1</v>
      </c>
      <c r="M17" s="27">
        <f>SUM(M12:M16)</f>
        <v>3</v>
      </c>
      <c r="N17" s="36">
        <f t="shared" si="10"/>
        <v>1</v>
      </c>
      <c r="O17" s="27">
        <f>SUM(O12:O16)</f>
        <v>122</v>
      </c>
      <c r="P17" s="36">
        <f>SUM(P12:P16)</f>
        <v>1</v>
      </c>
    </row>
    <row r="18" spans="1:16" ht="19" customHeight="1" x14ac:dyDescent="0.2">
      <c r="A18" s="95" t="s">
        <v>8</v>
      </c>
      <c r="B18" s="9" t="s">
        <v>7</v>
      </c>
      <c r="C18" s="62">
        <v>21</v>
      </c>
      <c r="D18" s="29">
        <f>C18/C$20</f>
        <v>1</v>
      </c>
      <c r="E18" s="63">
        <v>37</v>
      </c>
      <c r="F18" s="29">
        <f>E18/E$20</f>
        <v>1</v>
      </c>
      <c r="G18" s="63">
        <v>52</v>
      </c>
      <c r="H18" s="29">
        <f>G18/$G$20</f>
        <v>1</v>
      </c>
      <c r="I18" s="62">
        <v>2</v>
      </c>
      <c r="J18" s="29">
        <f>I18/I$20</f>
        <v>1</v>
      </c>
      <c r="K18" s="62">
        <v>7</v>
      </c>
      <c r="L18" s="29">
        <f>K18/K$20</f>
        <v>1</v>
      </c>
      <c r="M18" s="62">
        <v>3</v>
      </c>
      <c r="N18" s="30">
        <f>M18/M$20</f>
        <v>1</v>
      </c>
      <c r="O18" s="19">
        <f>C18+E18+G18+I18+K18+M18</f>
        <v>122</v>
      </c>
      <c r="P18" s="30">
        <f>O18/O$20</f>
        <v>1</v>
      </c>
    </row>
    <row r="19" spans="1:16" ht="19" customHeight="1" x14ac:dyDescent="0.2">
      <c r="A19" s="96"/>
      <c r="B19" s="1" t="s">
        <v>2</v>
      </c>
      <c r="C19" s="63">
        <v>0</v>
      </c>
      <c r="D19" s="32">
        <f>C19/C$20</f>
        <v>0</v>
      </c>
      <c r="E19" s="63">
        <v>0</v>
      </c>
      <c r="F19" s="32">
        <f>E19/E$20</f>
        <v>0</v>
      </c>
      <c r="G19" s="63">
        <v>0</v>
      </c>
      <c r="H19" s="32">
        <f>G19/$G$20</f>
        <v>0</v>
      </c>
      <c r="I19" s="63">
        <v>0</v>
      </c>
      <c r="J19" s="32">
        <f>I19/I$20</f>
        <v>0</v>
      </c>
      <c r="K19" s="63">
        <v>0</v>
      </c>
      <c r="L19" s="32">
        <f>K19/K$20</f>
        <v>0</v>
      </c>
      <c r="M19" s="63">
        <v>0</v>
      </c>
      <c r="N19" s="33">
        <f>M19/M$20</f>
        <v>0</v>
      </c>
      <c r="O19" s="23">
        <f t="shared" ref="O19" si="12">C19+E19+G19+I19+K19+M19</f>
        <v>0</v>
      </c>
      <c r="P19" s="33">
        <f>O19/O$20</f>
        <v>0</v>
      </c>
    </row>
    <row r="20" spans="1:16" ht="19" customHeight="1" x14ac:dyDescent="0.2">
      <c r="A20" s="99"/>
      <c r="B20" s="7" t="s">
        <v>30</v>
      </c>
      <c r="C20" s="27">
        <f>SUM(C18:C19)</f>
        <v>21</v>
      </c>
      <c r="D20" s="37">
        <f>C20/C$20</f>
        <v>1</v>
      </c>
      <c r="E20" s="27">
        <f>SUM(E18:E19)</f>
        <v>37</v>
      </c>
      <c r="F20" s="69">
        <f>E20/E$20</f>
        <v>1</v>
      </c>
      <c r="G20" s="27">
        <f>SUM(G18:G19)</f>
        <v>52</v>
      </c>
      <c r="H20" s="37">
        <f>SUM(H18:H19)</f>
        <v>1</v>
      </c>
      <c r="I20" s="27">
        <f>SUM(I18:I19)</f>
        <v>2</v>
      </c>
      <c r="J20" s="69">
        <f>I20/I$20</f>
        <v>1</v>
      </c>
      <c r="K20" s="27">
        <f t="shared" ref="K20:P20" si="13">SUM(K18:K19)</f>
        <v>7</v>
      </c>
      <c r="L20" s="37">
        <f t="shared" si="13"/>
        <v>1</v>
      </c>
      <c r="M20" s="27">
        <f t="shared" si="13"/>
        <v>3</v>
      </c>
      <c r="N20" s="38">
        <f t="shared" si="13"/>
        <v>1</v>
      </c>
      <c r="O20" s="27">
        <f t="shared" si="13"/>
        <v>122</v>
      </c>
      <c r="P20" s="38">
        <f t="shared" si="13"/>
        <v>1</v>
      </c>
    </row>
    <row r="21" spans="1:16" ht="19" customHeight="1" x14ac:dyDescent="0.2">
      <c r="A21" s="86" t="s">
        <v>31</v>
      </c>
      <c r="B21" s="65" t="s">
        <v>19</v>
      </c>
      <c r="C21" s="62">
        <v>0</v>
      </c>
      <c r="D21" s="29">
        <f t="shared" ref="D21:D26" si="14">C21/C$26</f>
        <v>0</v>
      </c>
      <c r="E21" s="62">
        <v>7</v>
      </c>
      <c r="F21" s="29">
        <f t="shared" ref="F21:F26" si="15">E21/E$26</f>
        <v>0.1891891891891892</v>
      </c>
      <c r="G21" s="62">
        <v>6</v>
      </c>
      <c r="H21" s="29">
        <f t="shared" ref="H21:H26" si="16">G21/G$26</f>
        <v>0.11538461538461539</v>
      </c>
      <c r="I21" s="62">
        <v>0</v>
      </c>
      <c r="J21" s="29">
        <f t="shared" ref="J21:J26" si="17">I21/I$26</f>
        <v>0</v>
      </c>
      <c r="K21" s="62">
        <v>1</v>
      </c>
      <c r="L21" s="29">
        <f t="shared" ref="L21:L26" si="18">K21/K$26</f>
        <v>0.14285714285714285</v>
      </c>
      <c r="M21" s="62">
        <v>0</v>
      </c>
      <c r="N21" s="29">
        <f t="shared" ref="N21:N26" si="19">M21/M$26</f>
        <v>0</v>
      </c>
      <c r="O21" s="59">
        <f t="shared" ref="O21:O26" si="20">C21+E21+G21+I21+K21+M21</f>
        <v>14</v>
      </c>
      <c r="P21" s="30">
        <f t="shared" ref="P21:P26" si="21">O21/O$40</f>
        <v>0.11475409836065574</v>
      </c>
    </row>
    <row r="22" spans="1:16" ht="19" customHeight="1" x14ac:dyDescent="0.2">
      <c r="A22" s="87"/>
      <c r="B22" s="58" t="s">
        <v>20</v>
      </c>
      <c r="C22" s="63">
        <v>0</v>
      </c>
      <c r="D22" s="32">
        <f t="shared" si="14"/>
        <v>0</v>
      </c>
      <c r="E22" s="63">
        <v>5</v>
      </c>
      <c r="F22" s="32">
        <f t="shared" si="15"/>
        <v>0.13513513513513514</v>
      </c>
      <c r="G22" s="63">
        <v>11</v>
      </c>
      <c r="H22" s="32">
        <f t="shared" si="16"/>
        <v>0.21153846153846154</v>
      </c>
      <c r="I22" s="63">
        <v>0</v>
      </c>
      <c r="J22" s="32">
        <f t="shared" si="17"/>
        <v>0</v>
      </c>
      <c r="K22" s="63">
        <v>1</v>
      </c>
      <c r="L22" s="32">
        <f t="shared" si="18"/>
        <v>0.14285714285714285</v>
      </c>
      <c r="M22" s="63">
        <v>0</v>
      </c>
      <c r="N22" s="32">
        <f t="shared" si="19"/>
        <v>0</v>
      </c>
      <c r="O22" s="60">
        <f t="shared" si="20"/>
        <v>17</v>
      </c>
      <c r="P22" s="33">
        <f t="shared" si="21"/>
        <v>0.13934426229508196</v>
      </c>
    </row>
    <row r="23" spans="1:16" ht="19" customHeight="1" x14ac:dyDescent="0.2">
      <c r="A23" s="87"/>
      <c r="B23" s="58" t="s">
        <v>21</v>
      </c>
      <c r="C23" s="63">
        <v>4</v>
      </c>
      <c r="D23" s="32">
        <f t="shared" si="14"/>
        <v>0.19047619047619047</v>
      </c>
      <c r="E23" s="63">
        <v>11</v>
      </c>
      <c r="F23" s="32">
        <f t="shared" si="15"/>
        <v>0.29729729729729731</v>
      </c>
      <c r="G23" s="63">
        <v>12</v>
      </c>
      <c r="H23" s="32">
        <f t="shared" si="16"/>
        <v>0.23076923076923078</v>
      </c>
      <c r="I23" s="63">
        <v>0</v>
      </c>
      <c r="J23" s="32">
        <f t="shared" si="17"/>
        <v>0</v>
      </c>
      <c r="K23" s="63">
        <v>1</v>
      </c>
      <c r="L23" s="32">
        <f t="shared" si="18"/>
        <v>0.14285714285714285</v>
      </c>
      <c r="M23" s="63">
        <v>2</v>
      </c>
      <c r="N23" s="32">
        <f t="shared" si="19"/>
        <v>0.66666666666666663</v>
      </c>
      <c r="O23" s="60">
        <f t="shared" si="20"/>
        <v>30</v>
      </c>
      <c r="P23" s="33">
        <f t="shared" si="21"/>
        <v>0.24590163934426229</v>
      </c>
    </row>
    <row r="24" spans="1:16" ht="19" customHeight="1" x14ac:dyDescent="0.2">
      <c r="A24" s="87"/>
      <c r="B24" s="58" t="s">
        <v>32</v>
      </c>
      <c r="C24" s="63">
        <v>17</v>
      </c>
      <c r="D24" s="32">
        <f t="shared" si="14"/>
        <v>0.80952380952380953</v>
      </c>
      <c r="E24" s="63">
        <v>14</v>
      </c>
      <c r="F24" s="32">
        <f t="shared" si="15"/>
        <v>0.3783783783783784</v>
      </c>
      <c r="G24" s="63">
        <v>23</v>
      </c>
      <c r="H24" s="32">
        <f t="shared" si="16"/>
        <v>0.44230769230769229</v>
      </c>
      <c r="I24" s="63">
        <v>2</v>
      </c>
      <c r="J24" s="32">
        <f t="shared" si="17"/>
        <v>1</v>
      </c>
      <c r="K24" s="63">
        <v>4</v>
      </c>
      <c r="L24" s="32">
        <f t="shared" si="18"/>
        <v>0.5714285714285714</v>
      </c>
      <c r="M24" s="63">
        <v>1</v>
      </c>
      <c r="N24" s="32">
        <f t="shared" si="19"/>
        <v>0.33333333333333331</v>
      </c>
      <c r="O24" s="60">
        <f t="shared" si="20"/>
        <v>61</v>
      </c>
      <c r="P24" s="33">
        <f t="shared" si="21"/>
        <v>0.5</v>
      </c>
    </row>
    <row r="25" spans="1:16" ht="19" customHeight="1" x14ac:dyDescent="0.2">
      <c r="A25" s="87"/>
      <c r="B25" s="58" t="s">
        <v>29</v>
      </c>
      <c r="C25" s="58">
        <v>0</v>
      </c>
      <c r="D25" s="32">
        <f t="shared" si="14"/>
        <v>0</v>
      </c>
      <c r="E25" s="58">
        <v>0</v>
      </c>
      <c r="F25" s="32">
        <f t="shared" si="15"/>
        <v>0</v>
      </c>
      <c r="G25" s="58">
        <v>0</v>
      </c>
      <c r="H25" s="32">
        <f t="shared" si="16"/>
        <v>0</v>
      </c>
      <c r="I25" s="58">
        <v>0</v>
      </c>
      <c r="J25" s="32">
        <f t="shared" si="17"/>
        <v>0</v>
      </c>
      <c r="K25" s="58">
        <v>0</v>
      </c>
      <c r="L25" s="32">
        <f t="shared" si="18"/>
        <v>0</v>
      </c>
      <c r="M25" s="58">
        <v>0</v>
      </c>
      <c r="N25" s="32">
        <f t="shared" si="19"/>
        <v>0</v>
      </c>
      <c r="O25" s="60">
        <f t="shared" si="20"/>
        <v>0</v>
      </c>
      <c r="P25" s="33">
        <f t="shared" si="21"/>
        <v>0</v>
      </c>
    </row>
    <row r="26" spans="1:16" ht="19" customHeight="1" x14ac:dyDescent="0.2">
      <c r="A26" s="88"/>
      <c r="B26" s="55" t="s">
        <v>30</v>
      </c>
      <c r="C26" s="55">
        <f>SUM(C21:C25)</f>
        <v>21</v>
      </c>
      <c r="D26" s="69">
        <f t="shared" si="14"/>
        <v>1</v>
      </c>
      <c r="E26" s="55">
        <f>SUM(E21:E25)</f>
        <v>37</v>
      </c>
      <c r="F26" s="69">
        <f t="shared" si="15"/>
        <v>1</v>
      </c>
      <c r="G26" s="55">
        <f>SUM(G21:G25)</f>
        <v>52</v>
      </c>
      <c r="H26" s="69">
        <f t="shared" si="16"/>
        <v>1</v>
      </c>
      <c r="I26" s="55">
        <f>SUM(I21:I25)</f>
        <v>2</v>
      </c>
      <c r="J26" s="69">
        <f t="shared" si="17"/>
        <v>1</v>
      </c>
      <c r="K26" s="55">
        <f>SUM(K21:K25)</f>
        <v>7</v>
      </c>
      <c r="L26" s="69">
        <f t="shared" si="18"/>
        <v>1</v>
      </c>
      <c r="M26" s="55">
        <f>SUM(M21:M25)</f>
        <v>3</v>
      </c>
      <c r="N26" s="69">
        <f t="shared" si="19"/>
        <v>1</v>
      </c>
      <c r="O26" s="61">
        <f t="shared" si="20"/>
        <v>122</v>
      </c>
      <c r="P26" s="70">
        <f t="shared" si="21"/>
        <v>1</v>
      </c>
    </row>
    <row r="27" spans="1:16" ht="17" x14ac:dyDescent="0.2">
      <c r="A27" s="100" t="s">
        <v>36</v>
      </c>
      <c r="B27" s="10" t="s">
        <v>15</v>
      </c>
      <c r="C27" s="63">
        <v>18</v>
      </c>
      <c r="D27" s="39">
        <f>C27/C$29</f>
        <v>0.8571428571428571</v>
      </c>
      <c r="E27" s="63">
        <v>32</v>
      </c>
      <c r="F27" s="39">
        <f>E27/E$29</f>
        <v>0.86486486486486491</v>
      </c>
      <c r="G27" s="63">
        <v>40</v>
      </c>
      <c r="H27" s="39">
        <f>G27/G$29</f>
        <v>0.76923076923076927</v>
      </c>
      <c r="I27" s="62">
        <v>2</v>
      </c>
      <c r="J27" s="39">
        <f>I27/I$29</f>
        <v>1</v>
      </c>
      <c r="K27" s="62">
        <v>7</v>
      </c>
      <c r="L27" s="39">
        <f>K27/K$29</f>
        <v>1</v>
      </c>
      <c r="M27" s="62">
        <v>3</v>
      </c>
      <c r="N27" s="40">
        <f>M27/M$29</f>
        <v>1</v>
      </c>
      <c r="O27" s="41">
        <f>C27+E27+G27+I27+K27+M27</f>
        <v>102</v>
      </c>
      <c r="P27" s="42">
        <f>O27/O$29</f>
        <v>0.83606557377049184</v>
      </c>
    </row>
    <row r="28" spans="1:16" ht="17" x14ac:dyDescent="0.2">
      <c r="A28" s="103"/>
      <c r="B28" s="3" t="s">
        <v>16</v>
      </c>
      <c r="C28" s="63">
        <v>3</v>
      </c>
      <c r="D28" s="43">
        <f>C28/C$29</f>
        <v>0.14285714285714285</v>
      </c>
      <c r="E28" s="63">
        <v>5</v>
      </c>
      <c r="F28" s="43">
        <f>E28/E$29</f>
        <v>0.13513513513513514</v>
      </c>
      <c r="G28" s="63">
        <v>12</v>
      </c>
      <c r="H28" s="43">
        <f>G28/G$29</f>
        <v>0.23076923076923078</v>
      </c>
      <c r="I28" s="63">
        <v>0</v>
      </c>
      <c r="J28" s="43">
        <f>I28/I$29</f>
        <v>0</v>
      </c>
      <c r="K28" s="63">
        <v>0</v>
      </c>
      <c r="L28" s="43">
        <f>K28/K$29</f>
        <v>0</v>
      </c>
      <c r="M28" s="63">
        <v>0</v>
      </c>
      <c r="N28" s="44">
        <f>M28/M$29</f>
        <v>0</v>
      </c>
      <c r="O28" s="45">
        <f t="shared" ref="O28:O29" si="22">C28+E28+G28+I28+K28+M28</f>
        <v>20</v>
      </c>
      <c r="P28" s="46">
        <f>O28/O$29</f>
        <v>0.16393442622950818</v>
      </c>
    </row>
    <row r="29" spans="1:16" x14ac:dyDescent="0.2">
      <c r="A29" s="104"/>
      <c r="B29" s="11" t="s">
        <v>30</v>
      </c>
      <c r="C29" s="48">
        <f>SUM(C27:C28)</f>
        <v>21</v>
      </c>
      <c r="D29" s="49">
        <f>C29/C$29</f>
        <v>1</v>
      </c>
      <c r="E29" s="48">
        <f>SUM(E27:E28)</f>
        <v>37</v>
      </c>
      <c r="F29" s="49">
        <f>E29/E$29</f>
        <v>1</v>
      </c>
      <c r="G29" s="48">
        <f>SUM(G27:G28)</f>
        <v>52</v>
      </c>
      <c r="H29" s="49">
        <f>G29/G$29</f>
        <v>1</v>
      </c>
      <c r="I29" s="48">
        <f>SUM(I27:I28)</f>
        <v>2</v>
      </c>
      <c r="J29" s="49">
        <f>I29/I$29</f>
        <v>1</v>
      </c>
      <c r="K29" s="48">
        <f>SUM(K27:K28)</f>
        <v>7</v>
      </c>
      <c r="L29" s="49">
        <f>K29/K$29</f>
        <v>1</v>
      </c>
      <c r="M29" s="48">
        <f>SUM(M27:M28)</f>
        <v>3</v>
      </c>
      <c r="N29" s="50">
        <f>M29/M$29</f>
        <v>1</v>
      </c>
      <c r="O29" s="48">
        <f t="shared" si="22"/>
        <v>122</v>
      </c>
      <c r="P29" s="50">
        <f>O29/O$29</f>
        <v>1</v>
      </c>
    </row>
    <row r="30" spans="1:16" x14ac:dyDescent="0.2">
      <c r="A30" s="100" t="s">
        <v>33</v>
      </c>
      <c r="B30" s="12" t="s">
        <v>12</v>
      </c>
      <c r="C30" s="63">
        <v>13</v>
      </c>
      <c r="D30" s="39">
        <f>C30/C$33</f>
        <v>0.61904761904761907</v>
      </c>
      <c r="E30" s="63">
        <v>30</v>
      </c>
      <c r="F30" s="39">
        <f>E30/E$33</f>
        <v>0.81081081081081086</v>
      </c>
      <c r="G30" s="62">
        <v>46</v>
      </c>
      <c r="H30" s="39">
        <f>G30/G$33</f>
        <v>0.88461538461538458</v>
      </c>
      <c r="I30" s="62">
        <v>1</v>
      </c>
      <c r="J30" s="39">
        <f>I30/I$33</f>
        <v>0.5</v>
      </c>
      <c r="K30" s="62">
        <v>7</v>
      </c>
      <c r="L30" s="39">
        <f>K30/K$33</f>
        <v>1</v>
      </c>
      <c r="M30" s="62">
        <v>3</v>
      </c>
      <c r="N30" s="40">
        <f>M30/M$33</f>
        <v>1</v>
      </c>
      <c r="O30" s="51">
        <f t="shared" ref="O30:O40" si="23">C30+E30+G30+I30+K30+M30</f>
        <v>100</v>
      </c>
      <c r="P30" s="40">
        <f>O30/O$33</f>
        <v>0.81967213114754101</v>
      </c>
    </row>
    <row r="31" spans="1:16" x14ac:dyDescent="0.2">
      <c r="A31" s="101"/>
      <c r="B31" s="4" t="s">
        <v>13</v>
      </c>
      <c r="C31" s="63">
        <v>6</v>
      </c>
      <c r="D31" s="43">
        <f>C31/C$33</f>
        <v>0.2857142857142857</v>
      </c>
      <c r="E31" s="63">
        <v>7</v>
      </c>
      <c r="F31" s="43">
        <f>E31/E$33</f>
        <v>0.1891891891891892</v>
      </c>
      <c r="G31" s="63">
        <v>6</v>
      </c>
      <c r="H31" s="43">
        <f>G31/G$33</f>
        <v>0.11538461538461539</v>
      </c>
      <c r="I31" s="63">
        <v>1</v>
      </c>
      <c r="J31" s="43">
        <f>I31/I$33</f>
        <v>0.5</v>
      </c>
      <c r="K31" s="63">
        <v>0</v>
      </c>
      <c r="L31" s="43">
        <f>K31/K$33</f>
        <v>0</v>
      </c>
      <c r="M31" s="63">
        <v>0</v>
      </c>
      <c r="N31" s="44">
        <f>M31/M$33</f>
        <v>0</v>
      </c>
      <c r="O31" s="52">
        <f t="shared" si="23"/>
        <v>20</v>
      </c>
      <c r="P31" s="44">
        <f>O31/O$33</f>
        <v>0.16393442622950818</v>
      </c>
    </row>
    <row r="32" spans="1:16" x14ac:dyDescent="0.2">
      <c r="A32" s="101"/>
      <c r="B32" s="4" t="s">
        <v>29</v>
      </c>
      <c r="C32" s="52">
        <v>2</v>
      </c>
      <c r="D32" s="43">
        <f>C32/C$33</f>
        <v>9.5238095238095233E-2</v>
      </c>
      <c r="E32" s="52">
        <v>0</v>
      </c>
      <c r="F32" s="43">
        <f>E32/E$33</f>
        <v>0</v>
      </c>
      <c r="G32" s="52">
        <v>0</v>
      </c>
      <c r="H32" s="43">
        <f>G32/G$33</f>
        <v>0</v>
      </c>
      <c r="I32" s="47">
        <v>0</v>
      </c>
      <c r="J32" s="43">
        <f>I32/I$33</f>
        <v>0</v>
      </c>
      <c r="K32" s="52">
        <v>0</v>
      </c>
      <c r="L32" s="43">
        <f>K32/K$33</f>
        <v>0</v>
      </c>
      <c r="M32" s="52">
        <v>0</v>
      </c>
      <c r="N32" s="44">
        <f>M32/M$33</f>
        <v>0</v>
      </c>
      <c r="O32" s="52">
        <f t="shared" si="23"/>
        <v>2</v>
      </c>
      <c r="P32" s="44">
        <f>O32/O$33</f>
        <v>1.6393442622950821E-2</v>
      </c>
    </row>
    <row r="33" spans="1:16" x14ac:dyDescent="0.2">
      <c r="A33" s="102"/>
      <c r="B33" s="11" t="s">
        <v>30</v>
      </c>
      <c r="C33" s="48">
        <f>SUM(C30:C32)</f>
        <v>21</v>
      </c>
      <c r="D33" s="71">
        <f>C33/C$33</f>
        <v>1</v>
      </c>
      <c r="E33" s="48">
        <f>SUM(E30:E32)</f>
        <v>37</v>
      </c>
      <c r="F33" s="71">
        <f>E33/E$33</f>
        <v>1</v>
      </c>
      <c r="G33" s="48">
        <f>SUM(G30:G32)</f>
        <v>52</v>
      </c>
      <c r="H33" s="71">
        <f>G33/G$33</f>
        <v>1</v>
      </c>
      <c r="I33" s="53">
        <f>SUM(I30:I32)</f>
        <v>2</v>
      </c>
      <c r="J33" s="71">
        <f>I33/I$33</f>
        <v>1</v>
      </c>
      <c r="K33" s="48">
        <f>SUM(K30:K32)</f>
        <v>7</v>
      </c>
      <c r="L33" s="71">
        <f>K33/K$33</f>
        <v>1</v>
      </c>
      <c r="M33" s="48">
        <f>SUM(M30:M32)</f>
        <v>3</v>
      </c>
      <c r="N33" s="72">
        <f>M33/M$33</f>
        <v>1</v>
      </c>
      <c r="O33" s="48">
        <f t="shared" si="23"/>
        <v>122</v>
      </c>
      <c r="P33" s="72">
        <f>O33/O$33</f>
        <v>1</v>
      </c>
    </row>
    <row r="34" spans="1:16" ht="17" x14ac:dyDescent="0.2">
      <c r="A34" s="95" t="s">
        <v>34</v>
      </c>
      <c r="B34" s="8" t="s">
        <v>9</v>
      </c>
      <c r="C34" s="19">
        <v>18</v>
      </c>
      <c r="D34" s="39">
        <f>C34/C$36</f>
        <v>0.8571428571428571</v>
      </c>
      <c r="E34" s="19">
        <v>32</v>
      </c>
      <c r="F34" s="39">
        <f>E34/E$36</f>
        <v>0.86486486486486491</v>
      </c>
      <c r="G34" s="19">
        <v>41</v>
      </c>
      <c r="H34" s="39">
        <f>G34/G$36</f>
        <v>0.78846153846153844</v>
      </c>
      <c r="I34" s="54">
        <v>1</v>
      </c>
      <c r="J34" s="29">
        <f>I34/I$36</f>
        <v>0.5</v>
      </c>
      <c r="K34" s="19">
        <v>5</v>
      </c>
      <c r="L34" s="39">
        <f>K34/K$36</f>
        <v>0.7142857142857143</v>
      </c>
      <c r="M34" s="19">
        <v>2</v>
      </c>
      <c r="N34" s="40">
        <f>M34/M$36</f>
        <v>0.66666666666666663</v>
      </c>
      <c r="O34" s="51">
        <f t="shared" si="23"/>
        <v>99</v>
      </c>
      <c r="P34" s="31">
        <f>O34/O$36</f>
        <v>0.81147540983606559</v>
      </c>
    </row>
    <row r="35" spans="1:16" ht="17" x14ac:dyDescent="0.2">
      <c r="A35" s="96"/>
      <c r="B35" s="2" t="s">
        <v>10</v>
      </c>
      <c r="C35" s="23">
        <v>3</v>
      </c>
      <c r="D35" s="43">
        <f>C35/C$36</f>
        <v>0.14285714285714285</v>
      </c>
      <c r="E35" s="23">
        <v>5</v>
      </c>
      <c r="F35" s="43">
        <f>E35/E$36</f>
        <v>0.13513513513513514</v>
      </c>
      <c r="G35" s="23">
        <v>11</v>
      </c>
      <c r="H35" s="43">
        <f>G35/G$36</f>
        <v>0.21153846153846154</v>
      </c>
      <c r="I35" s="26">
        <v>1</v>
      </c>
      <c r="J35" s="32">
        <f>I35/I$36</f>
        <v>0.5</v>
      </c>
      <c r="K35" s="23">
        <v>2</v>
      </c>
      <c r="L35" s="43">
        <f>K35/K$36</f>
        <v>0.2857142857142857</v>
      </c>
      <c r="M35" s="23">
        <v>1</v>
      </c>
      <c r="N35" s="44">
        <f>M35/M$36</f>
        <v>0.33333333333333331</v>
      </c>
      <c r="O35" s="52">
        <f t="shared" si="23"/>
        <v>23</v>
      </c>
      <c r="P35" s="34">
        <f>O35/O$36</f>
        <v>0.18852459016393441</v>
      </c>
    </row>
    <row r="36" spans="1:16" x14ac:dyDescent="0.2">
      <c r="A36" s="99"/>
      <c r="B36" s="55" t="s">
        <v>30</v>
      </c>
      <c r="C36" s="56">
        <f>SUM(C34:C35)</f>
        <v>21</v>
      </c>
      <c r="D36" s="71">
        <f>C36/C$36</f>
        <v>1</v>
      </c>
      <c r="E36" s="56">
        <f>SUM(E34:E35)</f>
        <v>37</v>
      </c>
      <c r="F36" s="71">
        <f>E36/E$36</f>
        <v>1</v>
      </c>
      <c r="G36" s="56">
        <f>SUM(G34:G35)</f>
        <v>52</v>
      </c>
      <c r="H36" s="71">
        <f>G36/G$36</f>
        <v>1</v>
      </c>
      <c r="I36" s="56">
        <f>SUM(I34:I35)</f>
        <v>2</v>
      </c>
      <c r="J36" s="69">
        <f>I36/I$36</f>
        <v>1</v>
      </c>
      <c r="K36" s="56">
        <f>SUM(K34:K35)</f>
        <v>7</v>
      </c>
      <c r="L36" s="71">
        <f>K36/K$36</f>
        <v>1</v>
      </c>
      <c r="M36" s="56">
        <f>SUM(M34:M35)</f>
        <v>3</v>
      </c>
      <c r="N36" s="72">
        <f>M36/M$36</f>
        <v>1</v>
      </c>
      <c r="O36" s="48">
        <f t="shared" si="23"/>
        <v>122</v>
      </c>
      <c r="P36" s="73">
        <f>O36/O$36</f>
        <v>1</v>
      </c>
    </row>
    <row r="37" spans="1:16" ht="17" x14ac:dyDescent="0.2">
      <c r="A37" s="95" t="s">
        <v>35</v>
      </c>
      <c r="B37" s="8" t="s">
        <v>18</v>
      </c>
      <c r="C37" s="62">
        <v>4</v>
      </c>
      <c r="D37" s="29">
        <f>C37/C$40</f>
        <v>0.19047619047619047</v>
      </c>
      <c r="E37" s="62">
        <v>7</v>
      </c>
      <c r="F37" s="29">
        <f>E37/E$40</f>
        <v>0.1891891891891892</v>
      </c>
      <c r="G37" s="62">
        <v>15</v>
      </c>
      <c r="H37" s="29">
        <f>G37/G$40</f>
        <v>0.28846153846153844</v>
      </c>
      <c r="I37" s="62">
        <v>1</v>
      </c>
      <c r="J37" s="29">
        <f>I37/I$40</f>
        <v>0.5</v>
      </c>
      <c r="K37" s="62">
        <v>2</v>
      </c>
      <c r="L37" s="29">
        <f>K37/K$40</f>
        <v>0.2857142857142857</v>
      </c>
      <c r="M37" s="62">
        <v>1</v>
      </c>
      <c r="N37" s="30">
        <f>M37/M$40</f>
        <v>0.33333333333333331</v>
      </c>
      <c r="O37" s="51">
        <f t="shared" si="23"/>
        <v>30</v>
      </c>
      <c r="P37" s="30">
        <f>O37/O$40</f>
        <v>0.24590163934426229</v>
      </c>
    </row>
    <row r="38" spans="1:16" ht="17" x14ac:dyDescent="0.2">
      <c r="A38" s="96"/>
      <c r="B38" s="2" t="s">
        <v>17</v>
      </c>
      <c r="C38" s="63">
        <v>15</v>
      </c>
      <c r="D38" s="32">
        <f>C38/C$40</f>
        <v>0.7142857142857143</v>
      </c>
      <c r="E38" s="63">
        <v>29</v>
      </c>
      <c r="F38" s="32">
        <f>E38/E$40</f>
        <v>0.78378378378378377</v>
      </c>
      <c r="G38" s="63">
        <v>37</v>
      </c>
      <c r="H38" s="32">
        <f>G38/G$40</f>
        <v>0.71153846153846156</v>
      </c>
      <c r="I38" s="63">
        <v>1</v>
      </c>
      <c r="J38" s="32">
        <f>I38/I$40</f>
        <v>0.5</v>
      </c>
      <c r="K38" s="63">
        <v>5</v>
      </c>
      <c r="L38" s="32">
        <f>K38/K$40</f>
        <v>0.7142857142857143</v>
      </c>
      <c r="M38" s="63">
        <v>2</v>
      </c>
      <c r="N38" s="33">
        <f>M38/M$40</f>
        <v>0.66666666666666663</v>
      </c>
      <c r="O38" s="52">
        <f t="shared" si="23"/>
        <v>89</v>
      </c>
      <c r="P38" s="33">
        <f>O38/O$40</f>
        <v>0.72950819672131151</v>
      </c>
    </row>
    <row r="39" spans="1:16" ht="17" x14ac:dyDescent="0.2">
      <c r="A39" s="96"/>
      <c r="B39" s="5" t="s">
        <v>29</v>
      </c>
      <c r="C39" s="57">
        <v>2</v>
      </c>
      <c r="D39" s="32">
        <f>C39/C$40</f>
        <v>9.5238095238095233E-2</v>
      </c>
      <c r="E39" s="57">
        <v>1</v>
      </c>
      <c r="F39" s="32">
        <f>E39/E$40</f>
        <v>2.7027027027027029E-2</v>
      </c>
      <c r="G39" s="63">
        <v>0</v>
      </c>
      <c r="H39" s="32">
        <f>G39/G$40</f>
        <v>0</v>
      </c>
      <c r="I39" s="63">
        <v>0</v>
      </c>
      <c r="J39" s="32">
        <f>I39/I$40</f>
        <v>0</v>
      </c>
      <c r="K39" s="57">
        <v>0</v>
      </c>
      <c r="L39" s="32">
        <f>K39/K$40</f>
        <v>0</v>
      </c>
      <c r="M39" s="57">
        <v>0</v>
      </c>
      <c r="N39" s="33">
        <f>M39/M$40</f>
        <v>0</v>
      </c>
      <c r="O39" s="52">
        <f t="shared" si="23"/>
        <v>3</v>
      </c>
      <c r="P39" s="33">
        <f>O39/O$40</f>
        <v>2.4590163934426229E-2</v>
      </c>
    </row>
    <row r="40" spans="1:16" x14ac:dyDescent="0.2">
      <c r="A40" s="97"/>
      <c r="B40" s="55" t="s">
        <v>30</v>
      </c>
      <c r="C40" s="56">
        <f>SUM(C37:C39)</f>
        <v>21</v>
      </c>
      <c r="D40" s="69">
        <f>C40/C$40</f>
        <v>1</v>
      </c>
      <c r="E40" s="56">
        <f>SUM(E37:E39)</f>
        <v>37</v>
      </c>
      <c r="F40" s="69">
        <f>E40/E$40</f>
        <v>1</v>
      </c>
      <c r="G40" s="56">
        <f>SUM(G37:G39)</f>
        <v>52</v>
      </c>
      <c r="H40" s="69">
        <f>G40/G$40</f>
        <v>1</v>
      </c>
      <c r="I40" s="56">
        <f>SUM(I37:I39)</f>
        <v>2</v>
      </c>
      <c r="J40" s="69">
        <f>I40/I$40</f>
        <v>1</v>
      </c>
      <c r="K40" s="56">
        <f>SUM(K37:K39)</f>
        <v>7</v>
      </c>
      <c r="L40" s="69">
        <f>K40/K$40</f>
        <v>1</v>
      </c>
      <c r="M40" s="56">
        <f>SUM(M37:M39)</f>
        <v>3</v>
      </c>
      <c r="N40" s="70">
        <f>M40/M$40</f>
        <v>1</v>
      </c>
      <c r="O40" s="48">
        <f t="shared" si="23"/>
        <v>122</v>
      </c>
      <c r="P40" s="70">
        <f>O40/O$40</f>
        <v>1</v>
      </c>
    </row>
  </sheetData>
  <mergeCells count="17">
    <mergeCell ref="A21:A26"/>
    <mergeCell ref="A3:B5"/>
    <mergeCell ref="C4:D4"/>
    <mergeCell ref="A37:A40"/>
    <mergeCell ref="A6:A11"/>
    <mergeCell ref="A12:A17"/>
    <mergeCell ref="A18:A20"/>
    <mergeCell ref="A30:A33"/>
    <mergeCell ref="A27:A29"/>
    <mergeCell ref="A34:A36"/>
    <mergeCell ref="E4:F4"/>
    <mergeCell ref="G4:H4"/>
    <mergeCell ref="M4:N4"/>
    <mergeCell ref="O3:P4"/>
    <mergeCell ref="I4:J4"/>
    <mergeCell ref="K4:L4"/>
    <mergeCell ref="C3:N3"/>
  </mergeCells>
  <phoneticPr fontId="6" type="noConversion"/>
  <pageMargins left="0.7" right="0.7" top="0.75" bottom="0.75" header="0.3" footer="0.3"/>
  <pageSetup paperSize="9" scale="57" orientation="landscape" horizontalDpi="4294967292" verticalDpi="4294967292"/>
  <rowBreaks count="1" manualBreakCount="1">
    <brk id="24" max="16383" man="1"/>
  </rowBreaks>
  <colBreaks count="1" manualBreakCount="1">
    <brk id="14" max="1048575" man="1"/>
  </colBreaks>
  <extLst>
    <ext xmlns:mx="http://schemas.microsoft.com/office/mac/excel/2008/main" uri="{64002731-A6B0-56B0-2670-7721B7C09600}">
      <mx:PLV Mode="0" OnePage="0" WScale="4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Simon Laban</cp:lastModifiedBy>
  <cp:lastPrinted>2016-05-11T06:34:28Z</cp:lastPrinted>
  <dcterms:created xsi:type="dcterms:W3CDTF">2011-08-01T14:22:18Z</dcterms:created>
  <dcterms:modified xsi:type="dcterms:W3CDTF">2018-12-14T07:36:22Z</dcterms:modified>
</cp:coreProperties>
</file>