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upplies" sheetId="1" r:id="rId1"/>
    <sheet name="Laboratory" sheetId="2" r:id="rId2"/>
    <sheet name="Equipment" sheetId="3" r:id="rId3"/>
    <sheet name="Personnel" sheetId="5" r:id="rId4"/>
    <sheet name="Women's time" sheetId="6" r:id="rId5"/>
    <sheet name="Women's transportation" sheetId="7" r:id="rId6"/>
  </sheets>
  <calcPr calcId="145621"/>
</workbook>
</file>

<file path=xl/calcChain.xml><?xml version="1.0" encoding="utf-8"?>
<calcChain xmlns="http://schemas.openxmlformats.org/spreadsheetml/2006/main">
  <c r="G22" i="3" l="1"/>
  <c r="C22" i="3"/>
  <c r="E23" i="5"/>
  <c r="E22" i="5"/>
  <c r="E33" i="1"/>
  <c r="E32" i="1"/>
  <c r="B20" i="5" l="1"/>
  <c r="H17" i="1"/>
  <c r="E14" i="1"/>
  <c r="B28" i="1"/>
  <c r="B10" i="1"/>
  <c r="B7" i="5"/>
  <c r="E7" i="5" l="1"/>
  <c r="H6" i="5"/>
  <c r="H4" i="5"/>
  <c r="G4" i="5"/>
  <c r="K8" i="3"/>
  <c r="G9" i="3"/>
  <c r="K20" i="1"/>
  <c r="J4" i="1"/>
  <c r="K4" i="1"/>
</calcChain>
</file>

<file path=xl/sharedStrings.xml><?xml version="1.0" encoding="utf-8"?>
<sst xmlns="http://schemas.openxmlformats.org/spreadsheetml/2006/main" count="194" uniqueCount="114">
  <si>
    <t>Supply</t>
  </si>
  <si>
    <t>Cost per procedure (2019 US$)</t>
  </si>
  <si>
    <t>Pap</t>
  </si>
  <si>
    <t>Colposcopy</t>
  </si>
  <si>
    <t>LEEP</t>
  </si>
  <si>
    <t>gloves</t>
  </si>
  <si>
    <t>dish soap</t>
  </si>
  <si>
    <t>betadine</t>
  </si>
  <si>
    <t>autoclave pouch</t>
  </si>
  <si>
    <t>spore ampoule test kit</t>
  </si>
  <si>
    <t>Exam table paper</t>
  </si>
  <si>
    <t>Disposable sheet</t>
  </si>
  <si>
    <t>Examination gloves</t>
  </si>
  <si>
    <t>Water soluble lubricant</t>
  </si>
  <si>
    <t>Cotton tipped applicator</t>
  </si>
  <si>
    <t>ThinPrep Cytobrush &amp; spatula</t>
  </si>
  <si>
    <t>ThinPrep Solution Vial</t>
  </si>
  <si>
    <t>Disposable speculum</t>
  </si>
  <si>
    <t>Sanitary pad</t>
  </si>
  <si>
    <t>Cotton balls</t>
  </si>
  <si>
    <t>Acetic acid 3-5%</t>
  </si>
  <si>
    <t>Saline</t>
  </si>
  <si>
    <t>Monsol's solution</t>
  </si>
  <si>
    <t>Cytobrush</t>
  </si>
  <si>
    <t>Large OB procto swabs</t>
  </si>
  <si>
    <t>Disposable leg pads</t>
  </si>
  <si>
    <t>Disposable connecting cable</t>
  </si>
  <si>
    <t>Ball electrode</t>
  </si>
  <si>
    <t>Radius loop electrode</t>
  </si>
  <si>
    <t>LEEP REdiKit</t>
  </si>
  <si>
    <t>Patient return pad</t>
  </si>
  <si>
    <t>Smoke evacuator tubing set</t>
  </si>
  <si>
    <t>Handpieces</t>
  </si>
  <si>
    <t>ULPA filter</t>
  </si>
  <si>
    <t>Total:</t>
  </si>
  <si>
    <t>Laboratory transport</t>
  </si>
  <si>
    <t>Laboratory charges</t>
  </si>
  <si>
    <t>Cost per cervical specimen (2019 US$)</t>
  </si>
  <si>
    <t>Specimen</t>
  </si>
  <si>
    <t>Cost per test (2019 US$)</t>
  </si>
  <si>
    <t>HPV test</t>
  </si>
  <si>
    <t>Biopsy (level IV)</t>
  </si>
  <si>
    <t>Item</t>
  </si>
  <si>
    <t>Cost per woman screened (2019 US$)</t>
  </si>
  <si>
    <t>Choice' arm: CHW Intervention equipment</t>
  </si>
  <si>
    <t>Ring forceps</t>
  </si>
  <si>
    <t>Colposcope</t>
  </si>
  <si>
    <t>Biopsy instruments</t>
  </si>
  <si>
    <t>Endocervical curette</t>
  </si>
  <si>
    <t>LEEP machine</t>
  </si>
  <si>
    <t>Coated speculum with smoke evacuator slots</t>
  </si>
  <si>
    <t>Mobile files for locking participant information</t>
  </si>
  <si>
    <t>Laptop (including software)</t>
  </si>
  <si>
    <t>CHW training manual</t>
  </si>
  <si>
    <t>CHW notebooks</t>
  </si>
  <si>
    <t>Cell phone and plan</t>
  </si>
  <si>
    <t>Total</t>
  </si>
  <si>
    <t>Lifetime of equipment (yrs)</t>
  </si>
  <si>
    <t>Pap/HPV co-test</t>
  </si>
  <si>
    <t>Instrument sterilization (applies to Pap/HPV cotest, Colposcopy, and LEEP)</t>
  </si>
  <si>
    <t>Pap/HPV cotest (Health Department)</t>
  </si>
  <si>
    <t>Educational brochure</t>
  </si>
  <si>
    <t>Address labels</t>
  </si>
  <si>
    <t>Large envelopes</t>
  </si>
  <si>
    <t>Choice' arm: CHW supplies</t>
  </si>
  <si>
    <t>Fuel</t>
  </si>
  <si>
    <t>Activity</t>
  </si>
  <si>
    <t>Results delivery</t>
  </si>
  <si>
    <t>Results delivery (RN)</t>
  </si>
  <si>
    <t>Pap/HPV co-test (clerical intake; nurse's aide blood pressure/pregnancy test; RN intake; Nurse practitioner exam; RN: exit interview and follow-up instructions; clerk after-visit summary/appointment)</t>
  </si>
  <si>
    <t xml:space="preserve">LEEP (clerical intake; nurse's aide weight; RN intake; Obstetrician/gynecologist procedure) </t>
  </si>
  <si>
    <t>Colposcopy (clerical intake; nurse's aide blood pressure and pregnancy test; Nurse practitioner exam; RN: exit interview and follow-up instructions; clerk follow-up)</t>
  </si>
  <si>
    <t>Choice' arm</t>
  </si>
  <si>
    <t>CHW, recruitment</t>
  </si>
  <si>
    <t>CHW, follow-up</t>
  </si>
  <si>
    <t>Pap/HPV co-test at Health Department</t>
  </si>
  <si>
    <t>Average minutes, across facilities</t>
  </si>
  <si>
    <t>Transportation, Pap/HPV co-test</t>
  </si>
  <si>
    <t>Transportation, Colposcopy</t>
  </si>
  <si>
    <t>Transportation, LEEP</t>
  </si>
  <si>
    <t>Receiving Pap/HPV co-test results</t>
  </si>
  <si>
    <t>Receiving colposcopy results</t>
  </si>
  <si>
    <t>HPV self-sampling and mailing</t>
  </si>
  <si>
    <t>HPV results</t>
  </si>
  <si>
    <t xml:space="preserve">Women's Transportation </t>
  </si>
  <si>
    <t>Procedure</t>
  </si>
  <si>
    <t>Round-trip miles to facility</t>
  </si>
  <si>
    <t>Round-trip transportation cost (2019 US$)</t>
  </si>
  <si>
    <t>Colposcopy (Washington, Leflore Counties, average</t>
  </si>
  <si>
    <t>Pap/HPV Co-testing (Bolivar, Sunflower, Washington Counties, average)</t>
  </si>
  <si>
    <t>LEEP (Grenada County)</t>
  </si>
  <si>
    <t>CHW, training</t>
  </si>
  <si>
    <t>Trainer, training</t>
  </si>
  <si>
    <t>Program coordinator, training</t>
  </si>
  <si>
    <t>CHWs, quality control meetings</t>
  </si>
  <si>
    <t>Program coordinator, quality control meetings</t>
  </si>
  <si>
    <t>Women's time (transportation, waiting, receiving care)</t>
  </si>
  <si>
    <t>HPV test kit (if choose HPV self-sample)</t>
  </si>
  <si>
    <t>Stamp (if choose HPV self-sample)</t>
  </si>
  <si>
    <t>Envelope (if choose HPV self-sample)</t>
  </si>
  <si>
    <t>Sanitary pad (if choose HPV self-sample)</t>
  </si>
  <si>
    <t>Total (choose HPV self-sample)</t>
  </si>
  <si>
    <t>Total (choose Pap)</t>
  </si>
  <si>
    <t>Program coordinator, results preparation (if choose HPV self-sample)</t>
  </si>
  <si>
    <t>CHW, results delivery (if choose HPV self-sample)</t>
  </si>
  <si>
    <t>Itemized cost of laboratory procedures.</t>
  </si>
  <si>
    <t>Itemized cost of supplies, by procedure.</t>
  </si>
  <si>
    <t>Itemized cost of equipment, by procedure.</t>
  </si>
  <si>
    <t>Itemized cost of personnel time, by procedure.</t>
  </si>
  <si>
    <t>Standard of care' arm: CHW supplies</t>
  </si>
  <si>
    <t>Standard of care' arm: CHW Intervention equipment</t>
  </si>
  <si>
    <t>Standard of care' arm</t>
  </si>
  <si>
    <t>Itemized cost of women's time, by procedure.</t>
  </si>
  <si>
    <t>Women's transportation costs, by procedure.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</si>
</sst>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164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57">
    <xf numFmtId="0" fontId="0" fillId="0" borderId="0" xfId="0"/>
    <xf numFmtId="0" fontId="16" fillId="0" borderId="13" xfId="0" applyFont="1" applyBorder="1"/>
    <xf numFmtId="0" fontId="23" fillId="0" borderId="15" xfId="0" applyFont="1" applyFill="1" applyBorder="1"/>
    <xf numFmtId="0" fontId="0" fillId="0" borderId="19" xfId="0" applyBorder="1"/>
    <xf numFmtId="0" fontId="22" fillId="0" borderId="12" xfId="0" quotePrefix="1" applyFont="1" applyBorder="1"/>
    <xf numFmtId="0" fontId="16" fillId="0" borderId="15" xfId="0" applyFont="1" applyBorder="1"/>
    <xf numFmtId="0" fontId="21" fillId="0" borderId="17" xfId="0" applyFont="1" applyBorder="1"/>
    <xf numFmtId="0" fontId="22" fillId="0" borderId="12" xfId="0" applyFont="1" applyBorder="1"/>
    <xf numFmtId="8" fontId="0" fillId="0" borderId="16" xfId="0" applyNumberFormat="1" applyBorder="1"/>
    <xf numFmtId="0" fontId="16" fillId="0" borderId="16" xfId="0" applyFont="1" applyBorder="1"/>
    <xf numFmtId="0" fontId="16" fillId="0" borderId="11" xfId="0" applyFont="1" applyBorder="1"/>
    <xf numFmtId="0" fontId="22" fillId="0" borderId="14" xfId="0" applyFont="1" applyBorder="1"/>
    <xf numFmtId="0" fontId="0" fillId="0" borderId="15" xfId="0" applyBorder="1" applyAlignment="1">
      <alignment wrapText="1"/>
    </xf>
    <xf numFmtId="8" fontId="16" fillId="0" borderId="0" xfId="0" applyNumberFormat="1" applyFont="1"/>
    <xf numFmtId="8" fontId="0" fillId="0" borderId="19" xfId="0" applyNumberFormat="1" applyBorder="1"/>
    <xf numFmtId="0" fontId="0" fillId="0" borderId="15" xfId="0" applyFont="1" applyFill="1" applyBorder="1"/>
    <xf numFmtId="0" fontId="0" fillId="0" borderId="15" xfId="0" applyBorder="1"/>
    <xf numFmtId="0" fontId="0" fillId="0" borderId="17" xfId="0" applyBorder="1"/>
    <xf numFmtId="0" fontId="22" fillId="0" borderId="0" xfId="0" applyFont="1"/>
    <xf numFmtId="2" fontId="0" fillId="0" borderId="19" xfId="0" applyNumberFormat="1" applyBorder="1"/>
    <xf numFmtId="0" fontId="21" fillId="0" borderId="15" xfId="0" applyFont="1" applyBorder="1"/>
    <xf numFmtId="0" fontId="22" fillId="0" borderId="20" xfId="0" applyFont="1" applyBorder="1"/>
    <xf numFmtId="0" fontId="16" fillId="0" borderId="15" xfId="0" applyFont="1" applyFill="1" applyBorder="1"/>
    <xf numFmtId="0" fontId="0" fillId="0" borderId="17" xfId="0" applyBorder="1" applyAlignment="1">
      <alignment wrapText="1"/>
    </xf>
    <xf numFmtId="0" fontId="0" fillId="0" borderId="16" xfId="0" applyFont="1" applyBorder="1"/>
    <xf numFmtId="0" fontId="16" fillId="0" borderId="13" xfId="0" applyFont="1" applyFill="1" applyBorder="1"/>
    <xf numFmtId="0" fontId="0" fillId="0" borderId="15" xfId="0" applyFont="1" applyBorder="1"/>
    <xf numFmtId="0" fontId="0" fillId="0" borderId="19" xfId="0" applyFont="1" applyBorder="1"/>
    <xf numFmtId="0" fontId="0" fillId="0" borderId="10" xfId="0" applyBorder="1"/>
    <xf numFmtId="0" fontId="16" fillId="0" borderId="0" xfId="0" applyFont="1" applyFill="1" applyBorder="1"/>
    <xf numFmtId="0" fontId="0" fillId="0" borderId="19" xfId="0" applyFont="1" applyFill="1" applyBorder="1"/>
    <xf numFmtId="0" fontId="0" fillId="0" borderId="17" xfId="0" applyFont="1" applyFill="1" applyBorder="1"/>
    <xf numFmtId="2" fontId="0" fillId="0" borderId="16" xfId="0" applyNumberFormat="1" applyBorder="1"/>
    <xf numFmtId="0" fontId="0" fillId="0" borderId="0" xfId="0" applyFont="1" applyBorder="1"/>
    <xf numFmtId="0" fontId="16" fillId="0" borderId="0" xfId="0" applyFont="1" applyBorder="1"/>
    <xf numFmtId="0" fontId="22" fillId="0" borderId="13" xfId="0" quotePrefix="1" applyFont="1" applyBorder="1"/>
    <xf numFmtId="0" fontId="0" fillId="0" borderId="14" xfId="0" applyBorder="1"/>
    <xf numFmtId="0" fontId="16" fillId="0" borderId="0" xfId="0" applyFont="1"/>
    <xf numFmtId="0" fontId="0" fillId="0" borderId="16" xfId="0" applyBorder="1"/>
    <xf numFmtId="0" fontId="0" fillId="0" borderId="0" xfId="0" applyFill="1" applyBorder="1"/>
    <xf numFmtId="2" fontId="16" fillId="0" borderId="0" xfId="0" applyNumberFormat="1" applyFont="1"/>
    <xf numFmtId="0" fontId="0" fillId="0" borderId="16" xfId="0" applyFont="1" applyFill="1" applyBorder="1"/>
    <xf numFmtId="0" fontId="22" fillId="0" borderId="13" xfId="0" applyFont="1" applyBorder="1"/>
    <xf numFmtId="0" fontId="16" fillId="0" borderId="0" xfId="0" applyFont="1"/>
    <xf numFmtId="0" fontId="0" fillId="0" borderId="0" xfId="0"/>
    <xf numFmtId="0" fontId="0" fillId="0" borderId="0" xfId="0" applyFont="1"/>
    <xf numFmtId="0" fontId="16" fillId="0" borderId="0" xfId="0" applyFont="1"/>
    <xf numFmtId="0" fontId="0" fillId="0" borderId="13" xfId="0" applyBorder="1"/>
    <xf numFmtId="0" fontId="0" fillId="0" borderId="0" xfId="0" applyBorder="1"/>
    <xf numFmtId="0" fontId="0" fillId="0" borderId="18" xfId="0" applyBorder="1"/>
    <xf numFmtId="2" fontId="0" fillId="0" borderId="0" xfId="0" applyNumberFormat="1" applyFont="1"/>
    <xf numFmtId="2" fontId="0" fillId="0" borderId="0" xfId="0" applyNumberFormat="1"/>
    <xf numFmtId="8" fontId="0" fillId="0" borderId="0" xfId="0" applyNumberFormat="1"/>
    <xf numFmtId="8" fontId="0" fillId="0" borderId="0" xfId="0" applyNumberFormat="1" applyFont="1"/>
    <xf numFmtId="2" fontId="0" fillId="0" borderId="0" xfId="0" applyNumberFormat="1" applyFont="1"/>
    <xf numFmtId="0" fontId="16" fillId="0" borderId="0" xfId="0" applyFont="1"/>
    <xf numFmtId="0" fontId="22" fillId="0" borderId="12" xfId="0" quotePrefix="1" applyFont="1" applyBorder="1" applyAlignment="1">
      <alignment horizontal="left"/>
    </xf>
  </cellXfs>
  <cellStyles count="7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omma 3" xfId="48"/>
    <cellStyle name="Currency 2" xfId="49"/>
    <cellStyle name="Currency 2 2" xfId="59"/>
    <cellStyle name="Currency 2 3" xfId="55"/>
    <cellStyle name="Currency 2 4" xfId="63"/>
    <cellStyle name="Currency 2 5" xfId="64"/>
    <cellStyle name="Currency 2 6" xfId="65"/>
    <cellStyle name="Currency 2 7" xfId="66"/>
    <cellStyle name="Currency 3" xfId="5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5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51"/>
    <cellStyle name="Normal 2 3" xfId="56"/>
    <cellStyle name="Normal 3" xfId="46"/>
    <cellStyle name="Normal 3 2" xfId="58"/>
    <cellStyle name="Normal 3 3" xfId="54"/>
    <cellStyle name="Normal 3 4" xfId="57"/>
    <cellStyle name="Normal 3 5" xfId="60"/>
    <cellStyle name="Normal 3 6" xfId="61"/>
    <cellStyle name="Normal 3 7" xfId="62"/>
    <cellStyle name="Normal 4" xfId="53"/>
    <cellStyle name="Normal 7" xfId="42"/>
    <cellStyle name="Note" xfId="15" builtinId="10" customBuiltin="1"/>
    <cellStyle name="Output" xfId="10" builtinId="21" customBuiltin="1"/>
    <cellStyle name="Percent 2" xfId="45"/>
    <cellStyle name="Style 1" xfId="47"/>
    <cellStyle name="Style 2" xfId="47"/>
    <cellStyle name="Style 3" xfId="47"/>
    <cellStyle name="Style 4" xfId="47"/>
    <cellStyle name="Style 5" xfId="47"/>
    <cellStyle name="Style 6" xfId="4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B35" sqref="B35"/>
    </sheetView>
  </sheetViews>
  <sheetFormatPr defaultRowHeight="15" x14ac:dyDescent="0.25"/>
  <cols>
    <col min="1" max="1" width="22.28515625" customWidth="1"/>
    <col min="2" max="2" width="62.85546875" customWidth="1"/>
    <col min="3" max="3" width="13.7109375" customWidth="1"/>
    <col min="4" max="4" width="37" customWidth="1"/>
    <col min="5" max="5" width="34.42578125" bestFit="1" customWidth="1"/>
    <col min="7" max="7" width="23" bestFit="1" customWidth="1"/>
    <col min="8" max="8" width="28" bestFit="1" customWidth="1"/>
    <col min="10" max="10" width="26.5703125" bestFit="1" customWidth="1"/>
    <col min="11" max="11" width="28" bestFit="1" customWidth="1"/>
  </cols>
  <sheetData>
    <row r="1" spans="1:11" s="44" customFormat="1" ht="18.75" x14ac:dyDescent="0.3">
      <c r="A1" s="18" t="s">
        <v>106</v>
      </c>
    </row>
    <row r="3" spans="1:11" s="18" customFormat="1" ht="18.75" x14ac:dyDescent="0.3">
      <c r="A3" s="7" t="s">
        <v>59</v>
      </c>
      <c r="B3" s="11"/>
      <c r="D3" s="7" t="s">
        <v>75</v>
      </c>
      <c r="E3" s="11"/>
      <c r="G3" s="7" t="s">
        <v>3</v>
      </c>
      <c r="H3" s="11"/>
      <c r="J3" s="7" t="s">
        <v>4</v>
      </c>
      <c r="K3" s="11"/>
    </row>
    <row r="4" spans="1:11" s="37" customFormat="1" x14ac:dyDescent="0.25">
      <c r="A4" s="5" t="s">
        <v>0</v>
      </c>
      <c r="B4" s="9" t="s">
        <v>1</v>
      </c>
      <c r="D4" s="5" t="s">
        <v>0</v>
      </c>
      <c r="E4" s="9" t="s">
        <v>1</v>
      </c>
      <c r="G4" s="5" t="s">
        <v>0</v>
      </c>
      <c r="H4" s="9" t="s">
        <v>1</v>
      </c>
      <c r="J4" s="5" t="str">
        <f t="shared" ref="J4:K4" si="0">G4</f>
        <v>Supply</v>
      </c>
      <c r="K4" s="9" t="str">
        <f t="shared" si="0"/>
        <v>Cost per procedure (2019 US$)</v>
      </c>
    </row>
    <row r="5" spans="1:11" x14ac:dyDescent="0.25">
      <c r="A5" s="20" t="s">
        <v>5</v>
      </c>
      <c r="B5" s="8">
        <v>0.1</v>
      </c>
      <c r="D5" s="16" t="s">
        <v>10</v>
      </c>
      <c r="E5" s="8">
        <v>0.08</v>
      </c>
      <c r="G5" s="16" t="s">
        <v>10</v>
      </c>
      <c r="H5" s="8">
        <v>0.08</v>
      </c>
      <c r="J5" s="16" t="s">
        <v>10</v>
      </c>
      <c r="K5" s="8">
        <v>0.08</v>
      </c>
    </row>
    <row r="6" spans="1:11" x14ac:dyDescent="0.25">
      <c r="A6" s="20" t="s">
        <v>6</v>
      </c>
      <c r="B6" s="8">
        <v>0.08</v>
      </c>
      <c r="D6" s="16" t="s">
        <v>11</v>
      </c>
      <c r="E6" s="8">
        <v>0.15</v>
      </c>
      <c r="G6" s="16" t="s">
        <v>11</v>
      </c>
      <c r="H6" s="8">
        <v>0.15</v>
      </c>
      <c r="J6" s="16" t="s">
        <v>11</v>
      </c>
      <c r="K6" s="8">
        <v>0.15</v>
      </c>
    </row>
    <row r="7" spans="1:11" x14ac:dyDescent="0.25">
      <c r="A7" s="20" t="s">
        <v>7</v>
      </c>
      <c r="B7" s="8">
        <v>1.3</v>
      </c>
      <c r="D7" s="16" t="s">
        <v>12</v>
      </c>
      <c r="E7" s="8">
        <v>0.1</v>
      </c>
      <c r="G7" s="16" t="s">
        <v>12</v>
      </c>
      <c r="H7" s="8">
        <v>0.1</v>
      </c>
      <c r="J7" s="16" t="s">
        <v>12</v>
      </c>
      <c r="K7" s="8">
        <v>0.1</v>
      </c>
    </row>
    <row r="8" spans="1:11" x14ac:dyDescent="0.25">
      <c r="A8" s="20" t="s">
        <v>8</v>
      </c>
      <c r="B8" s="8">
        <v>0.2</v>
      </c>
      <c r="D8" s="16" t="s">
        <v>13</v>
      </c>
      <c r="E8" s="8">
        <v>0.05</v>
      </c>
      <c r="G8" s="16" t="s">
        <v>13</v>
      </c>
      <c r="H8" s="8">
        <v>0.05</v>
      </c>
      <c r="J8" s="16" t="s">
        <v>14</v>
      </c>
      <c r="K8" s="8">
        <v>0.06</v>
      </c>
    </row>
    <row r="9" spans="1:11" x14ac:dyDescent="0.25">
      <c r="A9" s="6" t="s">
        <v>9</v>
      </c>
      <c r="B9" s="14">
        <v>0.28999999999999998</v>
      </c>
      <c r="D9" s="16" t="s">
        <v>14</v>
      </c>
      <c r="E9" s="8">
        <v>0.06</v>
      </c>
      <c r="G9" s="16" t="s">
        <v>14</v>
      </c>
      <c r="H9" s="8">
        <v>0.06</v>
      </c>
      <c r="J9" s="16" t="s">
        <v>24</v>
      </c>
      <c r="K9" s="8">
        <v>2.59</v>
      </c>
    </row>
    <row r="10" spans="1:11" x14ac:dyDescent="0.25">
      <c r="A10" s="2" t="s">
        <v>34</v>
      </c>
      <c r="B10" s="13">
        <f>SUM(B5:B9)</f>
        <v>1.97</v>
      </c>
      <c r="D10" s="16" t="s">
        <v>15</v>
      </c>
      <c r="E10" s="8">
        <v>2.0099999999999998</v>
      </c>
      <c r="G10" s="16" t="s">
        <v>19</v>
      </c>
      <c r="H10" s="8">
        <v>0.02</v>
      </c>
      <c r="J10" s="16" t="s">
        <v>20</v>
      </c>
      <c r="K10" s="8">
        <v>1.29</v>
      </c>
    </row>
    <row r="11" spans="1:11" x14ac:dyDescent="0.25">
      <c r="D11" s="16" t="s">
        <v>16</v>
      </c>
      <c r="E11" s="8">
        <v>2.0099999999999998</v>
      </c>
      <c r="G11" s="16" t="s">
        <v>20</v>
      </c>
      <c r="H11" s="8">
        <v>0.22</v>
      </c>
      <c r="J11" s="16" t="s">
        <v>25</v>
      </c>
      <c r="K11" s="8">
        <v>9.89</v>
      </c>
    </row>
    <row r="12" spans="1:11" x14ac:dyDescent="0.25">
      <c r="D12" s="16" t="s">
        <v>17</v>
      </c>
      <c r="E12" s="8">
        <v>2.2000000000000002</v>
      </c>
      <c r="G12" s="16" t="s">
        <v>21</v>
      </c>
      <c r="H12" s="8">
        <v>0</v>
      </c>
      <c r="J12" s="16" t="s">
        <v>26</v>
      </c>
      <c r="K12" s="8">
        <v>7.08</v>
      </c>
    </row>
    <row r="13" spans="1:11" x14ac:dyDescent="0.25">
      <c r="D13" s="17" t="s">
        <v>18</v>
      </c>
      <c r="E13" s="14">
        <v>0.26</v>
      </c>
      <c r="G13" s="16" t="s">
        <v>22</v>
      </c>
      <c r="H13" s="8">
        <v>1.76</v>
      </c>
      <c r="J13" s="16" t="s">
        <v>27</v>
      </c>
      <c r="K13" s="8">
        <v>14.99</v>
      </c>
    </row>
    <row r="14" spans="1:11" x14ac:dyDescent="0.25">
      <c r="D14" s="22" t="s">
        <v>34</v>
      </c>
      <c r="E14" s="13">
        <f>SUM(E5:E13)</f>
        <v>6.919999999999999</v>
      </c>
      <c r="G14" s="16" t="s">
        <v>23</v>
      </c>
      <c r="H14" s="8">
        <v>0.36</v>
      </c>
      <c r="J14" s="16" t="s">
        <v>28</v>
      </c>
      <c r="K14" s="8">
        <v>14.99</v>
      </c>
    </row>
    <row r="15" spans="1:11" x14ac:dyDescent="0.25">
      <c r="G15" s="16" t="s">
        <v>17</v>
      </c>
      <c r="H15" s="8">
        <v>2.2000000000000002</v>
      </c>
      <c r="J15" s="16" t="s">
        <v>29</v>
      </c>
      <c r="K15" s="8">
        <v>62.25</v>
      </c>
    </row>
    <row r="16" spans="1:11" x14ac:dyDescent="0.25">
      <c r="G16" s="17" t="s">
        <v>18</v>
      </c>
      <c r="H16" s="14">
        <v>0.26</v>
      </c>
      <c r="J16" s="16" t="s">
        <v>30</v>
      </c>
      <c r="K16" s="8">
        <v>8.7899999999999991</v>
      </c>
    </row>
    <row r="17" spans="1:11" x14ac:dyDescent="0.25">
      <c r="G17" s="22" t="s">
        <v>34</v>
      </c>
      <c r="H17" s="13">
        <f>SUM(H5:H16)</f>
        <v>5.26</v>
      </c>
      <c r="J17" s="16" t="s">
        <v>31</v>
      </c>
      <c r="K17" s="8">
        <v>1.25</v>
      </c>
    </row>
    <row r="18" spans="1:11" x14ac:dyDescent="0.25">
      <c r="J18" s="16" t="s">
        <v>32</v>
      </c>
      <c r="K18" s="8">
        <v>6.02</v>
      </c>
    </row>
    <row r="19" spans="1:11" x14ac:dyDescent="0.25">
      <c r="J19" s="17" t="s">
        <v>33</v>
      </c>
      <c r="K19" s="14">
        <v>10.27</v>
      </c>
    </row>
    <row r="20" spans="1:11" x14ac:dyDescent="0.25">
      <c r="J20" s="22" t="s">
        <v>34</v>
      </c>
      <c r="K20" s="13">
        <f>SUM(K5:K19)</f>
        <v>139.80000000000001</v>
      </c>
    </row>
    <row r="22" spans="1:11" ht="18.75" x14ac:dyDescent="0.3">
      <c r="A22" s="56" t="s">
        <v>109</v>
      </c>
      <c r="B22" s="36"/>
      <c r="D22" s="4" t="s">
        <v>64</v>
      </c>
      <c r="E22" s="36"/>
    </row>
    <row r="23" spans="1:11" x14ac:dyDescent="0.25">
      <c r="A23" s="5" t="s">
        <v>0</v>
      </c>
      <c r="B23" s="9" t="s">
        <v>43</v>
      </c>
      <c r="D23" s="5" t="s">
        <v>0</v>
      </c>
      <c r="E23" s="9" t="s">
        <v>43</v>
      </c>
    </row>
    <row r="24" spans="1:11" s="18" customFormat="1" ht="18.75" x14ac:dyDescent="0.3">
      <c r="A24" s="26" t="s">
        <v>63</v>
      </c>
      <c r="B24" s="24">
        <v>5.71</v>
      </c>
      <c r="C24" s="45"/>
      <c r="D24" s="26" t="s">
        <v>63</v>
      </c>
      <c r="E24" s="24">
        <v>1.23</v>
      </c>
      <c r="F24" s="45"/>
      <c r="G24" s="45"/>
      <c r="H24" s="45"/>
      <c r="I24" s="45"/>
      <c r="J24" s="45"/>
      <c r="K24" s="45"/>
    </row>
    <row r="25" spans="1:11" x14ac:dyDescent="0.25">
      <c r="A25" s="15" t="s">
        <v>61</v>
      </c>
      <c r="B25" s="24">
        <v>79.97</v>
      </c>
      <c r="C25" s="45"/>
      <c r="D25" s="15" t="s">
        <v>61</v>
      </c>
      <c r="E25" s="24">
        <v>17.25</v>
      </c>
      <c r="F25" s="45"/>
      <c r="G25" s="45"/>
      <c r="H25" s="45"/>
      <c r="I25" s="45"/>
      <c r="J25" s="45"/>
      <c r="K25" s="45"/>
    </row>
    <row r="26" spans="1:11" s="44" customFormat="1" x14ac:dyDescent="0.25">
      <c r="A26" s="15" t="s">
        <v>62</v>
      </c>
      <c r="B26" s="24">
        <v>0.85</v>
      </c>
      <c r="C26" s="45"/>
      <c r="D26" s="15" t="s">
        <v>62</v>
      </c>
      <c r="E26" s="24">
        <v>0.24</v>
      </c>
      <c r="F26" s="45"/>
      <c r="G26" s="45"/>
      <c r="H26" s="45"/>
      <c r="I26" s="45"/>
      <c r="J26" s="45"/>
      <c r="K26" s="45"/>
    </row>
    <row r="27" spans="1:11" x14ac:dyDescent="0.25">
      <c r="A27" s="31" t="s">
        <v>65</v>
      </c>
      <c r="B27" s="27">
        <v>94.74</v>
      </c>
      <c r="C27" s="45"/>
      <c r="D27" s="15" t="s">
        <v>97</v>
      </c>
      <c r="E27" s="41">
        <v>2.08</v>
      </c>
      <c r="F27" s="45"/>
      <c r="G27" s="45"/>
      <c r="H27" s="45"/>
      <c r="I27" s="45"/>
      <c r="J27" s="45"/>
      <c r="K27" s="45"/>
    </row>
    <row r="28" spans="1:11" x14ac:dyDescent="0.25">
      <c r="A28" s="46" t="s">
        <v>56</v>
      </c>
      <c r="B28" s="46">
        <f>SUM(B24:B27)</f>
        <v>181.26999999999998</v>
      </c>
      <c r="C28" s="45"/>
      <c r="D28" s="15" t="s">
        <v>98</v>
      </c>
      <c r="E28" s="41">
        <v>1.1499999999999999</v>
      </c>
      <c r="F28" s="45"/>
      <c r="G28" s="45"/>
      <c r="H28" s="45"/>
      <c r="I28" s="45"/>
      <c r="J28" s="45"/>
      <c r="K28" s="45"/>
    </row>
    <row r="29" spans="1:11" x14ac:dyDescent="0.25">
      <c r="A29" s="45"/>
      <c r="B29" s="45"/>
      <c r="C29" s="45"/>
      <c r="D29" s="15" t="s">
        <v>99</v>
      </c>
      <c r="E29" s="41">
        <v>0.17</v>
      </c>
      <c r="F29" s="45"/>
      <c r="G29" s="45"/>
      <c r="H29" s="45"/>
      <c r="I29" s="45"/>
      <c r="J29" s="45"/>
      <c r="K29" s="45"/>
    </row>
    <row r="30" spans="1:11" x14ac:dyDescent="0.25">
      <c r="A30" s="45"/>
      <c r="B30" s="45"/>
      <c r="C30" s="45"/>
      <c r="D30" s="15" t="s">
        <v>100</v>
      </c>
      <c r="E30" s="41">
        <v>0.42</v>
      </c>
      <c r="F30" s="45"/>
      <c r="G30" s="45"/>
      <c r="H30" s="45"/>
      <c r="I30" s="45"/>
      <c r="J30" s="45"/>
      <c r="K30" s="45"/>
    </row>
    <row r="31" spans="1:11" x14ac:dyDescent="0.25">
      <c r="A31" s="45"/>
      <c r="B31" s="45"/>
      <c r="C31" s="45"/>
      <c r="D31" s="31" t="s">
        <v>65</v>
      </c>
      <c r="E31" s="30">
        <v>21.05</v>
      </c>
      <c r="F31" s="45"/>
      <c r="G31" s="45"/>
      <c r="H31" s="45"/>
      <c r="I31" s="45"/>
      <c r="J31" s="45"/>
      <c r="K31" s="45"/>
    </row>
    <row r="32" spans="1:11" x14ac:dyDescent="0.25">
      <c r="A32" s="45"/>
      <c r="B32" s="45"/>
      <c r="C32" s="45"/>
      <c r="D32" s="29" t="s">
        <v>101</v>
      </c>
      <c r="E32" s="46">
        <f>SUM(E24:E31)</f>
        <v>43.59</v>
      </c>
      <c r="F32" s="45"/>
      <c r="G32" s="45"/>
      <c r="H32" s="45"/>
      <c r="I32" s="45"/>
      <c r="J32" s="45"/>
      <c r="K32" s="45"/>
    </row>
    <row r="33" spans="1:11" x14ac:dyDescent="0.25">
      <c r="A33" s="45"/>
      <c r="B33" s="45"/>
      <c r="C33" s="45"/>
      <c r="D33" s="29" t="s">
        <v>102</v>
      </c>
      <c r="E33" s="55">
        <f>SUM(E24:E26,E31)</f>
        <v>39.769999999999996</v>
      </c>
      <c r="F33" s="45"/>
      <c r="G33" s="45"/>
      <c r="H33" s="45"/>
      <c r="I33" s="45"/>
      <c r="J33" s="45"/>
      <c r="K33" s="45"/>
    </row>
    <row r="34" spans="1:1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x14ac:dyDescent="0.25">
      <c r="A35" s="54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x14ac:dyDescent="0.25">
      <c r="A36" s="53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x14ac:dyDescent="0.25">
      <c r="A37" s="50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x14ac:dyDescent="0.25">
      <c r="D44" s="45"/>
      <c r="E44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defaultRowHeight="15" x14ac:dyDescent="0.25"/>
  <cols>
    <col min="1" max="1" width="33.5703125" customWidth="1"/>
    <col min="3" max="3" width="23.28515625" bestFit="1" customWidth="1"/>
    <col min="4" max="4" width="22.140625" bestFit="1" customWidth="1"/>
  </cols>
  <sheetData>
    <row r="1" spans="1:4" s="44" customFormat="1" ht="18.75" x14ac:dyDescent="0.3">
      <c r="A1" s="18" t="s">
        <v>105</v>
      </c>
    </row>
    <row r="3" spans="1:4" s="18" customFormat="1" ht="18.75" x14ac:dyDescent="0.3">
      <c r="A3" s="21" t="s">
        <v>35</v>
      </c>
      <c r="C3" s="7" t="s">
        <v>36</v>
      </c>
      <c r="D3" s="11"/>
    </row>
    <row r="4" spans="1:4" s="43" customFormat="1" x14ac:dyDescent="0.25">
      <c r="A4" s="10" t="s">
        <v>37</v>
      </c>
      <c r="C4" s="5" t="s">
        <v>38</v>
      </c>
      <c r="D4" s="9" t="s">
        <v>39</v>
      </c>
    </row>
    <row r="5" spans="1:4" x14ac:dyDescent="0.25">
      <c r="A5" s="28">
        <v>7.14</v>
      </c>
      <c r="C5" s="16" t="s">
        <v>2</v>
      </c>
      <c r="D5" s="38">
        <v>36.340000000000003</v>
      </c>
    </row>
    <row r="6" spans="1:4" x14ac:dyDescent="0.25">
      <c r="C6" s="16" t="s">
        <v>40</v>
      </c>
      <c r="D6" s="38">
        <v>43.08</v>
      </c>
    </row>
    <row r="7" spans="1:4" x14ac:dyDescent="0.25">
      <c r="C7" s="17" t="s">
        <v>41</v>
      </c>
      <c r="D7" s="3">
        <v>74.099999999999994</v>
      </c>
    </row>
    <row r="26" spans="1:1" x14ac:dyDescent="0.25">
      <c r="A26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90" zoomScaleNormal="90" workbookViewId="0">
      <selection activeCell="A15" sqref="A15"/>
    </sheetView>
  </sheetViews>
  <sheetFormatPr defaultRowHeight="15" x14ac:dyDescent="0.25"/>
  <cols>
    <col min="1" max="1" width="34.28515625" customWidth="1"/>
    <col min="2" max="2" width="30.42578125" style="44" customWidth="1"/>
    <col min="3" max="3" width="44.85546875" bestFit="1" customWidth="1"/>
    <col min="5" max="5" width="48.5703125" customWidth="1"/>
    <col min="6" max="6" width="26" style="44" bestFit="1" customWidth="1"/>
    <col min="7" max="7" width="44.85546875" bestFit="1" customWidth="1"/>
    <col min="9" max="9" width="41.7109375" bestFit="1" customWidth="1"/>
    <col min="10" max="10" width="26.7109375" style="44" customWidth="1"/>
    <col min="11" max="11" width="37.28515625" bestFit="1" customWidth="1"/>
    <col min="13" max="13" width="47" bestFit="1" customWidth="1"/>
    <col min="14" max="14" width="28.140625" style="44" customWidth="1"/>
    <col min="15" max="15" width="34.28515625" bestFit="1" customWidth="1"/>
    <col min="17" max="17" width="50.42578125" bestFit="1" customWidth="1"/>
    <col min="18" max="18" width="27.28515625" style="44" customWidth="1"/>
    <col min="19" max="19" width="37" customWidth="1"/>
  </cols>
  <sheetData>
    <row r="1" spans="1:11" s="44" customFormat="1" ht="18.75" x14ac:dyDescent="0.3">
      <c r="A1" s="18" t="s">
        <v>107</v>
      </c>
    </row>
    <row r="3" spans="1:11" s="18" customFormat="1" ht="18.75" x14ac:dyDescent="0.3">
      <c r="A3" s="7" t="s">
        <v>60</v>
      </c>
      <c r="B3" s="42"/>
      <c r="C3" s="11"/>
      <c r="E3" s="7" t="s">
        <v>3</v>
      </c>
      <c r="F3" s="42"/>
      <c r="G3" s="11"/>
      <c r="I3" s="7" t="s">
        <v>4</v>
      </c>
      <c r="J3" s="42"/>
      <c r="K3" s="11"/>
    </row>
    <row r="4" spans="1:11" s="43" customFormat="1" x14ac:dyDescent="0.25">
      <c r="A4" s="5" t="s">
        <v>42</v>
      </c>
      <c r="B4" s="34" t="s">
        <v>57</v>
      </c>
      <c r="C4" s="9" t="s">
        <v>1</v>
      </c>
      <c r="E4" s="5" t="s">
        <v>42</v>
      </c>
      <c r="F4" s="34" t="s">
        <v>57</v>
      </c>
      <c r="G4" s="9" t="s">
        <v>1</v>
      </c>
      <c r="I4" s="5" t="s">
        <v>42</v>
      </c>
      <c r="J4" s="34" t="s">
        <v>57</v>
      </c>
      <c r="K4" s="9" t="s">
        <v>1</v>
      </c>
    </row>
    <row r="5" spans="1:11" x14ac:dyDescent="0.25">
      <c r="A5" s="17" t="s">
        <v>45</v>
      </c>
      <c r="B5" s="49">
        <v>7.5</v>
      </c>
      <c r="C5" s="19">
        <v>0.05</v>
      </c>
      <c r="E5" s="16" t="s">
        <v>45</v>
      </c>
      <c r="F5" s="48">
        <v>7.5</v>
      </c>
      <c r="G5" s="32">
        <v>0.19580761399999999</v>
      </c>
      <c r="I5" s="16" t="s">
        <v>46</v>
      </c>
      <c r="J5" s="48">
        <v>10</v>
      </c>
      <c r="K5" s="32">
        <v>14.503448629999999</v>
      </c>
    </row>
    <row r="6" spans="1:11" x14ac:dyDescent="0.25">
      <c r="A6" s="46" t="s">
        <v>56</v>
      </c>
      <c r="B6" s="46"/>
      <c r="C6" s="46">
        <v>0.05</v>
      </c>
      <c r="E6" s="16" t="s">
        <v>46</v>
      </c>
      <c r="F6" s="48">
        <v>10</v>
      </c>
      <c r="G6" s="32">
        <v>11.94401652</v>
      </c>
      <c r="I6" s="16" t="s">
        <v>49</v>
      </c>
      <c r="J6" s="48">
        <v>10</v>
      </c>
      <c r="K6" s="32">
        <v>8.7050629159999993</v>
      </c>
    </row>
    <row r="7" spans="1:11" x14ac:dyDescent="0.25">
      <c r="E7" s="16" t="s">
        <v>47</v>
      </c>
      <c r="F7" s="48">
        <v>10</v>
      </c>
      <c r="G7" s="32">
        <v>4.3350512529999996</v>
      </c>
      <c r="I7" s="17" t="s">
        <v>50</v>
      </c>
      <c r="J7" s="49">
        <v>7.5</v>
      </c>
      <c r="K7" s="19">
        <v>0.89785437700000004</v>
      </c>
    </row>
    <row r="8" spans="1:11" x14ac:dyDescent="0.25">
      <c r="E8" s="17" t="s">
        <v>48</v>
      </c>
      <c r="F8" s="49">
        <v>7.5</v>
      </c>
      <c r="G8" s="19">
        <v>2.0522206609999998</v>
      </c>
      <c r="I8" s="46" t="s">
        <v>56</v>
      </c>
      <c r="J8" s="46"/>
      <c r="K8" s="40">
        <f>SUM(K5:K7)</f>
        <v>24.106365922999998</v>
      </c>
    </row>
    <row r="9" spans="1:11" x14ac:dyDescent="0.25">
      <c r="E9" s="46" t="s">
        <v>56</v>
      </c>
      <c r="F9" s="46"/>
      <c r="G9" s="40">
        <f>SUM(G5:G8)</f>
        <v>18.527096047999997</v>
      </c>
    </row>
    <row r="15" spans="1:11" ht="18.75" x14ac:dyDescent="0.3">
      <c r="A15" s="4" t="s">
        <v>110</v>
      </c>
      <c r="B15" s="35"/>
      <c r="C15" s="11"/>
      <c r="D15" s="18"/>
      <c r="E15" s="4" t="s">
        <v>44</v>
      </c>
      <c r="F15" s="35"/>
      <c r="G15" s="11"/>
    </row>
    <row r="16" spans="1:11" x14ac:dyDescent="0.25">
      <c r="A16" s="5" t="s">
        <v>42</v>
      </c>
      <c r="B16" s="34" t="s">
        <v>57</v>
      </c>
      <c r="C16" s="9" t="s">
        <v>43</v>
      </c>
      <c r="D16" s="43"/>
      <c r="E16" s="5" t="s">
        <v>42</v>
      </c>
      <c r="F16" s="34" t="s">
        <v>57</v>
      </c>
      <c r="G16" s="9" t="s">
        <v>43</v>
      </c>
    </row>
    <row r="17" spans="1:7" x14ac:dyDescent="0.25">
      <c r="A17" s="16" t="s">
        <v>51</v>
      </c>
      <c r="B17" s="48">
        <v>5</v>
      </c>
      <c r="C17" s="32">
        <v>1.25</v>
      </c>
      <c r="E17" s="16" t="s">
        <v>51</v>
      </c>
      <c r="F17" s="48">
        <v>5</v>
      </c>
      <c r="G17" s="32">
        <v>0.28000000000000003</v>
      </c>
    </row>
    <row r="18" spans="1:7" x14ac:dyDescent="0.25">
      <c r="A18" s="16" t="s">
        <v>52</v>
      </c>
      <c r="B18" s="48">
        <v>5</v>
      </c>
      <c r="C18" s="32">
        <v>28.17</v>
      </c>
      <c r="E18" s="16" t="s">
        <v>52</v>
      </c>
      <c r="F18" s="48">
        <v>5</v>
      </c>
      <c r="G18" s="32">
        <v>6.26</v>
      </c>
    </row>
    <row r="19" spans="1:7" x14ac:dyDescent="0.25">
      <c r="A19" s="16" t="s">
        <v>53</v>
      </c>
      <c r="B19" s="48">
        <v>3</v>
      </c>
      <c r="C19" s="32">
        <v>5.1100000000000003</v>
      </c>
      <c r="E19" s="16" t="s">
        <v>53</v>
      </c>
      <c r="F19" s="48">
        <v>3</v>
      </c>
      <c r="G19" s="32">
        <v>1.1399999999999999</v>
      </c>
    </row>
    <row r="20" spans="1:7" x14ac:dyDescent="0.25">
      <c r="A20" s="16" t="s">
        <v>54</v>
      </c>
      <c r="B20" s="39">
        <v>3</v>
      </c>
      <c r="C20" s="32">
        <v>0.86</v>
      </c>
      <c r="E20" s="16" t="s">
        <v>54</v>
      </c>
      <c r="F20" s="39">
        <v>3</v>
      </c>
      <c r="G20" s="32">
        <v>0.19</v>
      </c>
    </row>
    <row r="21" spans="1:7" x14ac:dyDescent="0.25">
      <c r="A21" s="17" t="s">
        <v>55</v>
      </c>
      <c r="B21" s="49">
        <v>3</v>
      </c>
      <c r="C21" s="19">
        <v>100.18</v>
      </c>
      <c r="E21" s="17" t="s">
        <v>55</v>
      </c>
      <c r="F21" s="49">
        <v>3</v>
      </c>
      <c r="G21" s="19">
        <v>22.26</v>
      </c>
    </row>
    <row r="22" spans="1:7" x14ac:dyDescent="0.25">
      <c r="A22" s="46" t="s">
        <v>56</v>
      </c>
      <c r="B22" s="46"/>
      <c r="C22" s="40">
        <f>SUM(C17:C21)</f>
        <v>135.57</v>
      </c>
      <c r="E22" s="22" t="s">
        <v>56</v>
      </c>
      <c r="F22" s="29"/>
      <c r="G22" s="40">
        <f>SUM(G17:G21)</f>
        <v>30.130000000000003</v>
      </c>
    </row>
    <row r="34" spans="1:1" x14ac:dyDescent="0.25">
      <c r="A34" s="5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A11" sqref="A11"/>
    </sheetView>
  </sheetViews>
  <sheetFormatPr defaultRowHeight="15" x14ac:dyDescent="0.25"/>
  <cols>
    <col min="1" max="1" width="41.7109375" customWidth="1"/>
    <col min="2" max="2" width="34.42578125" bestFit="1" customWidth="1"/>
    <col min="4" max="4" width="64.28515625" customWidth="1"/>
    <col min="5" max="5" width="43.85546875" customWidth="1"/>
    <col min="7" max="7" width="26.5703125" bestFit="1" customWidth="1"/>
    <col min="8" max="8" width="28.140625" bestFit="1" customWidth="1"/>
  </cols>
  <sheetData>
    <row r="1" spans="1:10" s="44" customFormat="1" ht="18.75" x14ac:dyDescent="0.3">
      <c r="A1" s="18" t="s">
        <v>108</v>
      </c>
    </row>
    <row r="2" spans="1:10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8.75" x14ac:dyDescent="0.3">
      <c r="A3" s="7" t="s">
        <v>58</v>
      </c>
      <c r="B3" s="11"/>
      <c r="C3" s="18"/>
      <c r="D3" s="7" t="s">
        <v>3</v>
      </c>
      <c r="E3" s="11"/>
      <c r="F3" s="18"/>
      <c r="G3" s="7" t="s">
        <v>4</v>
      </c>
      <c r="H3" s="11"/>
      <c r="I3" s="18"/>
      <c r="J3" s="18"/>
    </row>
    <row r="4" spans="1:10" x14ac:dyDescent="0.25">
      <c r="A4" s="5" t="s">
        <v>66</v>
      </c>
      <c r="B4" s="9" t="s">
        <v>1</v>
      </c>
      <c r="C4" s="46"/>
      <c r="D4" s="5" t="s">
        <v>66</v>
      </c>
      <c r="E4" s="9" t="s">
        <v>1</v>
      </c>
      <c r="F4" s="46"/>
      <c r="G4" s="5" t="str">
        <f t="shared" ref="G4:H4" si="0">D4</f>
        <v>Activity</v>
      </c>
      <c r="H4" s="9" t="str">
        <f t="shared" si="0"/>
        <v>Cost per procedure (2019 US$)</v>
      </c>
      <c r="I4" s="46"/>
      <c r="J4" s="46"/>
    </row>
    <row r="5" spans="1:10" ht="105" x14ac:dyDescent="0.25">
      <c r="A5" s="12" t="s">
        <v>69</v>
      </c>
      <c r="B5" s="8">
        <v>30.89</v>
      </c>
      <c r="C5" s="44"/>
      <c r="D5" s="12" t="s">
        <v>71</v>
      </c>
      <c r="E5" s="8">
        <v>32.61</v>
      </c>
      <c r="F5" s="44"/>
      <c r="G5" s="23" t="s">
        <v>70</v>
      </c>
      <c r="H5" s="14">
        <v>31.77</v>
      </c>
      <c r="I5" s="44"/>
      <c r="J5" s="44"/>
    </row>
    <row r="6" spans="1:10" x14ac:dyDescent="0.25">
      <c r="A6" s="17" t="s">
        <v>68</v>
      </c>
      <c r="B6" s="14">
        <v>2.4300000000000002</v>
      </c>
      <c r="C6" s="44"/>
      <c r="D6" s="49" t="s">
        <v>67</v>
      </c>
      <c r="E6" s="49">
        <v>2.74</v>
      </c>
      <c r="F6" s="44"/>
      <c r="G6" s="22" t="s">
        <v>34</v>
      </c>
      <c r="H6" s="13">
        <f>H5</f>
        <v>31.77</v>
      </c>
      <c r="I6" s="44"/>
      <c r="J6" s="44"/>
    </row>
    <row r="7" spans="1:10" x14ac:dyDescent="0.25">
      <c r="A7" s="22" t="s">
        <v>34</v>
      </c>
      <c r="B7" s="13">
        <f>SUM(B5:B6)</f>
        <v>33.32</v>
      </c>
      <c r="C7" s="44"/>
      <c r="D7" s="22" t="s">
        <v>34</v>
      </c>
      <c r="E7" s="13">
        <f>SUM(E5:E6)</f>
        <v>35.35</v>
      </c>
      <c r="F7" s="44"/>
      <c r="G7" s="44"/>
      <c r="H7" s="44"/>
      <c r="I7" s="44"/>
      <c r="J7" s="44"/>
    </row>
    <row r="8" spans="1:10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x14ac:dyDescent="0.25">
      <c r="A10" s="44"/>
      <c r="B10" s="44"/>
      <c r="C10" s="44"/>
      <c r="D10" s="44"/>
      <c r="E10" s="44"/>
      <c r="F10" s="44"/>
      <c r="G10" s="45"/>
      <c r="H10" s="45"/>
      <c r="I10" s="44"/>
      <c r="J10" s="44"/>
    </row>
    <row r="11" spans="1:10" ht="18.75" x14ac:dyDescent="0.3">
      <c r="A11" s="4" t="s">
        <v>111</v>
      </c>
      <c r="B11" s="36"/>
      <c r="C11" s="44"/>
      <c r="D11" s="4" t="s">
        <v>72</v>
      </c>
      <c r="E11" s="36"/>
      <c r="F11" s="44"/>
      <c r="G11" s="45"/>
      <c r="H11" s="45"/>
      <c r="I11" s="44"/>
      <c r="J11" s="44"/>
    </row>
    <row r="12" spans="1:10" x14ac:dyDescent="0.25">
      <c r="A12" s="5" t="s">
        <v>66</v>
      </c>
      <c r="B12" s="9" t="s">
        <v>43</v>
      </c>
      <c r="C12" s="44"/>
      <c r="D12" s="5" t="s">
        <v>66</v>
      </c>
      <c r="E12" s="9" t="s">
        <v>43</v>
      </c>
      <c r="F12" s="44"/>
      <c r="G12" s="45"/>
      <c r="H12" s="45"/>
      <c r="I12" s="44"/>
      <c r="J12" s="44"/>
    </row>
    <row r="13" spans="1:10" s="44" customFormat="1" x14ac:dyDescent="0.25">
      <c r="A13" s="26" t="s">
        <v>91</v>
      </c>
      <c r="B13" s="24">
        <v>63.12</v>
      </c>
      <c r="D13" s="26" t="s">
        <v>91</v>
      </c>
      <c r="E13" s="24">
        <v>14.03</v>
      </c>
      <c r="G13" s="45"/>
      <c r="H13" s="45"/>
    </row>
    <row r="14" spans="1:10" s="44" customFormat="1" x14ac:dyDescent="0.25">
      <c r="A14" s="26" t="s">
        <v>92</v>
      </c>
      <c r="B14" s="24">
        <v>112.58</v>
      </c>
      <c r="D14" s="26" t="s">
        <v>92</v>
      </c>
      <c r="E14" s="24">
        <v>25.02</v>
      </c>
      <c r="G14" s="45"/>
      <c r="H14" s="45"/>
    </row>
    <row r="15" spans="1:10" s="44" customFormat="1" x14ac:dyDescent="0.25">
      <c r="A15" s="26" t="s">
        <v>93</v>
      </c>
      <c r="B15" s="24">
        <v>63.14</v>
      </c>
      <c r="D15" s="26" t="s">
        <v>93</v>
      </c>
      <c r="E15" s="24">
        <v>14.03</v>
      </c>
      <c r="G15" s="45"/>
      <c r="H15" s="45"/>
    </row>
    <row r="16" spans="1:10" s="44" customFormat="1" x14ac:dyDescent="0.25">
      <c r="A16" s="26" t="s">
        <v>94</v>
      </c>
      <c r="B16" s="24">
        <v>347.02</v>
      </c>
      <c r="D16" s="26" t="s">
        <v>94</v>
      </c>
      <c r="E16" s="24">
        <v>77.09</v>
      </c>
      <c r="G16" s="45"/>
      <c r="H16" s="45"/>
    </row>
    <row r="17" spans="1:13" s="44" customFormat="1" x14ac:dyDescent="0.25">
      <c r="A17" s="26" t="s">
        <v>95</v>
      </c>
      <c r="B17" s="24">
        <v>347.06</v>
      </c>
      <c r="D17" s="26" t="s">
        <v>95</v>
      </c>
      <c r="E17" s="24">
        <v>77.150000000000006</v>
      </c>
      <c r="G17" s="45"/>
      <c r="H17" s="45"/>
    </row>
    <row r="18" spans="1:13" x14ac:dyDescent="0.25">
      <c r="A18" s="26" t="s">
        <v>73</v>
      </c>
      <c r="B18" s="24">
        <v>44.7</v>
      </c>
      <c r="C18" s="44"/>
      <c r="D18" s="26" t="s">
        <v>73</v>
      </c>
      <c r="E18" s="24">
        <v>9.76</v>
      </c>
      <c r="F18" s="44"/>
      <c r="G18" s="45"/>
      <c r="H18" s="45"/>
      <c r="I18" s="44"/>
      <c r="J18" s="44"/>
    </row>
    <row r="19" spans="1:13" x14ac:dyDescent="0.25">
      <c r="A19" s="31" t="s">
        <v>74</v>
      </c>
      <c r="B19" s="27">
        <v>91.38</v>
      </c>
      <c r="C19" s="44"/>
      <c r="D19" s="15" t="s">
        <v>74</v>
      </c>
      <c r="E19" s="24">
        <v>8.4499999999999993</v>
      </c>
      <c r="F19" s="44"/>
      <c r="G19" s="45"/>
      <c r="H19" s="45"/>
      <c r="I19" s="44"/>
      <c r="J19" s="44"/>
    </row>
    <row r="20" spans="1:13" x14ac:dyDescent="0.25">
      <c r="A20" s="46" t="s">
        <v>56</v>
      </c>
      <c r="B20" s="40">
        <f>SUM(B13:B19)</f>
        <v>1069</v>
      </c>
      <c r="C20" s="44"/>
      <c r="D20" s="15" t="s">
        <v>104</v>
      </c>
      <c r="E20" s="24">
        <v>21.93</v>
      </c>
      <c r="F20" s="44"/>
      <c r="G20" s="45"/>
      <c r="H20" s="45"/>
      <c r="I20" s="44"/>
      <c r="J20" s="44"/>
    </row>
    <row r="21" spans="1:13" x14ac:dyDescent="0.25">
      <c r="C21" s="44"/>
      <c r="D21" s="15" t="s">
        <v>103</v>
      </c>
      <c r="E21" s="41">
        <v>26.1</v>
      </c>
      <c r="F21" s="44"/>
      <c r="G21" s="45"/>
      <c r="H21" s="45"/>
      <c r="I21" s="44"/>
      <c r="J21" s="44"/>
    </row>
    <row r="22" spans="1:13" x14ac:dyDescent="0.25">
      <c r="C22" s="44"/>
      <c r="D22" s="25" t="s">
        <v>101</v>
      </c>
      <c r="E22" s="1">
        <f>SUM(E13:E21)</f>
        <v>273.56</v>
      </c>
      <c r="F22" s="44"/>
      <c r="G22" s="45"/>
      <c r="H22" s="45"/>
      <c r="I22" s="44"/>
    </row>
    <row r="23" spans="1:13" x14ac:dyDescent="0.25">
      <c r="C23" s="44"/>
      <c r="D23" s="29" t="s">
        <v>102</v>
      </c>
      <c r="E23" s="34">
        <f>SUM(E13:E19)</f>
        <v>225.53</v>
      </c>
      <c r="F23" s="44"/>
      <c r="G23" s="45"/>
      <c r="H23" s="45"/>
      <c r="I23" s="44"/>
      <c r="J23" s="44"/>
      <c r="K23" s="44"/>
    </row>
    <row r="24" spans="1:13" x14ac:dyDescent="0.25">
      <c r="C24" s="44"/>
      <c r="D24" s="33"/>
      <c r="E24" s="33"/>
      <c r="F24" s="44"/>
      <c r="G24" s="45"/>
      <c r="H24" s="45"/>
      <c r="I24" s="44"/>
      <c r="J24" s="44"/>
      <c r="K24" s="44"/>
    </row>
    <row r="25" spans="1:13" x14ac:dyDescent="0.25">
      <c r="A25" s="45"/>
      <c r="B25" s="45"/>
      <c r="C25" s="44"/>
      <c r="D25" s="48"/>
      <c r="E25" s="48"/>
      <c r="F25" s="44"/>
      <c r="G25" s="45"/>
      <c r="H25" s="45"/>
      <c r="I25" s="44"/>
      <c r="J25" s="44"/>
      <c r="K25" s="44"/>
    </row>
    <row r="26" spans="1:13" x14ac:dyDescent="0.25">
      <c r="A26" s="45"/>
      <c r="B26" s="45"/>
      <c r="C26" s="44"/>
      <c r="F26" s="44"/>
      <c r="I26" s="44"/>
      <c r="J26" s="44"/>
      <c r="K26" s="44"/>
    </row>
    <row r="27" spans="1:13" x14ac:dyDescent="0.25">
      <c r="A27" s="45"/>
      <c r="B27" s="45"/>
      <c r="C27" s="44"/>
      <c r="F27" s="44"/>
      <c r="I27" s="44"/>
      <c r="J27" s="44"/>
      <c r="K27" s="44"/>
      <c r="L27" s="44"/>
      <c r="M27" s="44"/>
    </row>
    <row r="28" spans="1:13" x14ac:dyDescent="0.25">
      <c r="I28" s="44"/>
      <c r="J28" s="44"/>
      <c r="K28" s="44"/>
      <c r="L28" s="44"/>
      <c r="M28" s="44"/>
    </row>
    <row r="29" spans="1:13" ht="18.75" x14ac:dyDescent="0.3">
      <c r="I29" s="45"/>
      <c r="J29" s="45"/>
      <c r="K29" s="45"/>
      <c r="L29" s="18"/>
      <c r="M29" s="18"/>
    </row>
    <row r="30" spans="1:13" x14ac:dyDescent="0.25">
      <c r="I30" s="45"/>
      <c r="J30" s="45"/>
      <c r="K30" s="45"/>
      <c r="L30" s="44"/>
      <c r="M30" s="44"/>
    </row>
    <row r="31" spans="1:13" x14ac:dyDescent="0.25">
      <c r="I31" s="45"/>
      <c r="J31" s="45"/>
      <c r="K31" s="45"/>
      <c r="L31" s="44"/>
      <c r="M31" s="44"/>
    </row>
    <row r="32" spans="1:13" x14ac:dyDescent="0.25">
      <c r="I32" s="45"/>
      <c r="J32" s="45"/>
      <c r="K32" s="45"/>
      <c r="L32" s="44"/>
      <c r="M32" s="44"/>
    </row>
    <row r="33" spans="9:13" x14ac:dyDescent="0.25">
      <c r="I33" s="45"/>
      <c r="J33" s="45"/>
      <c r="K33" s="45"/>
      <c r="L33" s="44"/>
      <c r="M33" s="44"/>
    </row>
    <row r="34" spans="9:13" x14ac:dyDescent="0.25">
      <c r="I34" s="45"/>
      <c r="J34" s="45"/>
      <c r="K34" s="45"/>
      <c r="L34" s="44"/>
      <c r="M34" s="44"/>
    </row>
    <row r="35" spans="9:13" x14ac:dyDescent="0.25">
      <c r="I35" s="45"/>
      <c r="J35" s="45"/>
      <c r="K35" s="45"/>
      <c r="L35" s="44"/>
      <c r="M35" s="44"/>
    </row>
    <row r="36" spans="9:13" x14ac:dyDescent="0.25">
      <c r="I36" s="45"/>
      <c r="J36" s="45"/>
      <c r="K36" s="45"/>
      <c r="L36" s="44"/>
      <c r="M36" s="44"/>
    </row>
    <row r="37" spans="9:13" x14ac:dyDescent="0.25">
      <c r="I37" s="45"/>
      <c r="J37" s="45"/>
      <c r="K37" s="45"/>
      <c r="L37" s="44"/>
      <c r="M37" s="44"/>
    </row>
    <row r="38" spans="9:13" x14ac:dyDescent="0.25">
      <c r="I38" s="45"/>
      <c r="J38" s="45"/>
      <c r="K38" s="45"/>
      <c r="L38" s="44"/>
      <c r="M38" s="44"/>
    </row>
    <row r="39" spans="9:13" x14ac:dyDescent="0.25">
      <c r="I39" s="45"/>
      <c r="J39" s="45"/>
      <c r="K39" s="45"/>
      <c r="L39" s="44"/>
      <c r="M39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2" sqref="A2"/>
    </sheetView>
  </sheetViews>
  <sheetFormatPr defaultRowHeight="15" x14ac:dyDescent="0.25"/>
  <cols>
    <col min="1" max="1" width="35.85546875" bestFit="1" customWidth="1"/>
    <col min="2" max="2" width="35.85546875" style="44" customWidth="1"/>
    <col min="3" max="3" width="28.140625" bestFit="1" customWidth="1"/>
  </cols>
  <sheetData>
    <row r="1" spans="1:3" s="44" customFormat="1" ht="18.75" x14ac:dyDescent="0.3">
      <c r="A1" s="18" t="s">
        <v>112</v>
      </c>
    </row>
    <row r="3" spans="1:3" ht="18.75" x14ac:dyDescent="0.3">
      <c r="A3" s="7" t="s">
        <v>96</v>
      </c>
      <c r="B3" s="42"/>
      <c r="C3" s="36"/>
    </row>
    <row r="4" spans="1:3" x14ac:dyDescent="0.25">
      <c r="A4" s="5" t="s">
        <v>66</v>
      </c>
      <c r="B4" s="34" t="s">
        <v>76</v>
      </c>
      <c r="C4" s="9" t="s">
        <v>1</v>
      </c>
    </row>
    <row r="5" spans="1:3" s="44" customFormat="1" x14ac:dyDescent="0.25">
      <c r="A5" s="26" t="s">
        <v>82</v>
      </c>
      <c r="B5" s="33">
        <v>10</v>
      </c>
      <c r="C5" s="24">
        <v>2.29</v>
      </c>
    </row>
    <row r="6" spans="1:3" s="44" customFormat="1" x14ac:dyDescent="0.25">
      <c r="A6" s="26" t="s">
        <v>83</v>
      </c>
      <c r="B6" s="33">
        <v>5</v>
      </c>
      <c r="C6" s="24">
        <v>1.1399999999999999</v>
      </c>
    </row>
    <row r="7" spans="1:3" x14ac:dyDescent="0.25">
      <c r="A7" s="16" t="s">
        <v>75</v>
      </c>
      <c r="B7" s="48">
        <v>98.75</v>
      </c>
      <c r="C7" s="38">
        <v>22.57</v>
      </c>
    </row>
    <row r="8" spans="1:3" x14ac:dyDescent="0.25">
      <c r="A8" s="16" t="s">
        <v>80</v>
      </c>
      <c r="B8" s="48">
        <v>7.5</v>
      </c>
      <c r="C8" s="38">
        <v>1.71</v>
      </c>
    </row>
    <row r="9" spans="1:3" x14ac:dyDescent="0.25">
      <c r="A9" s="16" t="s">
        <v>3</v>
      </c>
      <c r="B9" s="48">
        <v>72.5</v>
      </c>
      <c r="C9" s="38">
        <v>16.57</v>
      </c>
    </row>
    <row r="10" spans="1:3" x14ac:dyDescent="0.25">
      <c r="A10" s="16" t="s">
        <v>81</v>
      </c>
      <c r="B10" s="48">
        <v>5.625</v>
      </c>
      <c r="C10" s="38">
        <v>1.29</v>
      </c>
    </row>
    <row r="11" spans="1:3" s="44" customFormat="1" x14ac:dyDescent="0.25">
      <c r="A11" s="16" t="s">
        <v>4</v>
      </c>
      <c r="B11" s="39">
        <v>82.5</v>
      </c>
      <c r="C11" s="38">
        <v>18.850000000000001</v>
      </c>
    </row>
    <row r="12" spans="1:3" s="44" customFormat="1" x14ac:dyDescent="0.25">
      <c r="A12" s="16" t="s">
        <v>77</v>
      </c>
      <c r="B12" s="39">
        <v>33</v>
      </c>
      <c r="C12" s="38">
        <v>7.54</v>
      </c>
    </row>
    <row r="13" spans="1:3" x14ac:dyDescent="0.25">
      <c r="A13" s="16" t="s">
        <v>78</v>
      </c>
      <c r="B13" s="39">
        <v>52.25</v>
      </c>
      <c r="C13" s="38">
        <v>11.94</v>
      </c>
    </row>
    <row r="14" spans="1:3" x14ac:dyDescent="0.25">
      <c r="A14" s="17" t="s">
        <v>79</v>
      </c>
      <c r="B14" s="49">
        <v>159.83000000000001</v>
      </c>
      <c r="C14" s="3">
        <v>36.53</v>
      </c>
    </row>
    <row r="27" spans="2:2" x14ac:dyDescent="0.25">
      <c r="B27" s="5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16" sqref="A16"/>
    </sheetView>
  </sheetViews>
  <sheetFormatPr defaultRowHeight="15" x14ac:dyDescent="0.25"/>
  <cols>
    <col min="1" max="1" width="66.28515625" customWidth="1"/>
    <col min="2" max="2" width="25" bestFit="1" customWidth="1"/>
    <col min="3" max="3" width="36.85546875" customWidth="1"/>
  </cols>
  <sheetData>
    <row r="1" spans="1:3" s="44" customFormat="1" ht="18.75" x14ac:dyDescent="0.3">
      <c r="A1" s="18" t="s">
        <v>113</v>
      </c>
    </row>
    <row r="3" spans="1:3" ht="18.75" x14ac:dyDescent="0.3">
      <c r="A3" s="7" t="s">
        <v>84</v>
      </c>
      <c r="B3" s="47"/>
      <c r="C3" s="36"/>
    </row>
    <row r="4" spans="1:3" s="46" customFormat="1" x14ac:dyDescent="0.25">
      <c r="A4" s="5" t="s">
        <v>85</v>
      </c>
      <c r="B4" s="34" t="s">
        <v>86</v>
      </c>
      <c r="C4" s="9" t="s">
        <v>87</v>
      </c>
    </row>
    <row r="5" spans="1:3" x14ac:dyDescent="0.25">
      <c r="A5" s="16" t="s">
        <v>89</v>
      </c>
      <c r="B5" s="48">
        <v>24</v>
      </c>
      <c r="C5" s="38">
        <v>2.29</v>
      </c>
    </row>
    <row r="6" spans="1:3" x14ac:dyDescent="0.25">
      <c r="A6" s="16" t="s">
        <v>88</v>
      </c>
      <c r="B6" s="48">
        <v>42.9</v>
      </c>
      <c r="C6" s="38">
        <v>4.08</v>
      </c>
    </row>
    <row r="7" spans="1:3" x14ac:dyDescent="0.25">
      <c r="A7" s="17" t="s">
        <v>90</v>
      </c>
      <c r="B7" s="49">
        <v>139.66999999999999</v>
      </c>
      <c r="C7" s="3">
        <v>13.29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Supplies</vt:lpstr>
      <vt:lpstr>Laboratory</vt:lpstr>
      <vt:lpstr>Equipment</vt:lpstr>
      <vt:lpstr>Personnel</vt:lpstr>
      <vt:lpstr>Women's time</vt:lpstr>
      <vt:lpstr>Women's transportation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Campos</dc:creator>
  <cp:lastModifiedBy>Nicole Campos</cp:lastModifiedBy>
  <dcterms:created xsi:type="dcterms:W3CDTF">2020-10-28T13:55:37Z</dcterms:created>
  <dcterms:modified xsi:type="dcterms:W3CDTF">2021-02-08T16:57:02Z</dcterms:modified>
</cp:coreProperties>
</file>