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autoCompressPictures="0"/>
  <mc:AlternateContent xmlns:mc="http://schemas.openxmlformats.org/markup-compatibility/2006">
    <mc:Choice Requires="x15">
      <x15ac:absPath xmlns:x15ac="http://schemas.microsoft.com/office/spreadsheetml/2010/11/ac" url="F:\ngs\up to date\new\refs\Final\20-1\Final final 24-1\Proofs\"/>
    </mc:Choice>
  </mc:AlternateContent>
  <xr:revisionPtr revIDLastSave="0" documentId="13_ncr:1_{D86C990D-89E4-4C01-9190-04D928B64AEA}" xr6:coauthVersionLast="28" xr6:coauthVersionMax="28" xr10:uidLastSave="{00000000-0000-0000-0000-000000000000}"/>
  <bookViews>
    <workbookView xWindow="0" yWindow="0" windowWidth="14380" windowHeight="4080" firstSheet="4" activeTab="6" xr2:uid="{00000000-000D-0000-FFFF-FFFF00000000}"/>
  </bookViews>
  <sheets>
    <sheet name="S1. METABRIC comparison" sheetId="13" r:id="rId1"/>
    <sheet name="S2. Primer sequences" sheetId="12" r:id="rId2"/>
    <sheet name="S3. Sequencing statistics" sheetId="1" r:id="rId3"/>
    <sheet name="S4. Somatic mutations" sheetId="15" r:id="rId4"/>
    <sheet name="S5. Copy number alterations" sheetId="9" r:id="rId5"/>
    <sheet name="S6. Pathway analyses" sheetId="18" r:id="rId6"/>
    <sheet name="S7. Targetable mutations" sheetId="17" r:id="rId7"/>
  </sheets>
  <definedNames>
    <definedName name="geneCN" localSheetId="4">'S5. Copy number alterations'!$A$2:$AI$306</definedName>
    <definedName name="Results" localSheetId="3">'S4. Somatic mutations'!$B$3:$P$241</definedName>
    <definedName name="Results" localSheetId="5">'S6. Pathway analyses'!$A$5:$A$71</definedName>
    <definedName name="Results" localSheetId="6">'S7. Targetable mutations'!#REF!</definedName>
    <definedName name="Results_1" localSheetId="6">'S7. Targetable mutations'!$B$3:$B$30</definedName>
  </definedNames>
  <calcPr calcId="171027" concurrentCalc="0"/>
</workbook>
</file>

<file path=xl/calcChain.xml><?xml version="1.0" encoding="utf-8"?>
<calcChain xmlns="http://schemas.openxmlformats.org/spreadsheetml/2006/main">
  <c r="O7" i="13" l="1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6" i="13"/>
  <c r="C15" i="13"/>
  <c r="C14" i="13"/>
  <c r="C13" i="13"/>
  <c r="C20" i="13"/>
  <c r="C19" i="13"/>
  <c r="C9" i="13"/>
  <c r="C8" i="13"/>
  <c r="C7" i="13"/>
  <c r="F15" i="13"/>
  <c r="F14" i="13"/>
  <c r="F13" i="13"/>
  <c r="F12" i="13"/>
  <c r="F20" i="13"/>
  <c r="F19" i="13"/>
  <c r="F11" i="13"/>
  <c r="F10" i="13"/>
  <c r="F9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neCN.txt" type="6" refreshedVersion="0" background="1" saveData="1">
    <textPr fileType="mac" sourceFile="Home:My Documents:Analysis:20150603_VanDiestTrio:10132015_Analysis:Varscan:geneCN.txt">
      <textFields count="35"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Results.txt" type="6" refreshedVersion="0" background="1" saveData="1">
    <textPr fileType="mac" sourceFile="Home:My Documents:Analysis:20150603_VanDiestTrio:10132015_Analysis:Results.txt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Results.txt1" type="6" refreshedVersion="0" background="1" saveData="1">
    <textPr fileType="mac" sourceFile="Home:My Documents:Analysis:20150603_VanDiestTrio:10132015_Analysis:Results.txt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Results.txt2" type="6" refreshedVersion="0" background="1" saveData="1">
    <textPr fileType="mac" sourceFile="Home:My Documents:Analysis:20150603_VanDiestTrio:10132015_Analysis:Results.txt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<sst xmlns="http://schemas.openxmlformats.org/spreadsheetml/2006/main" count="7972" uniqueCount="1499">
  <si>
    <t>Metastasis</t>
  </si>
  <si>
    <t>Primary</t>
  </si>
  <si>
    <t>Patient</t>
  </si>
  <si>
    <t>Gene</t>
  </si>
  <si>
    <t>AA</t>
  </si>
  <si>
    <t>Tumor MAF</t>
  </si>
  <si>
    <t>10M</t>
  </si>
  <si>
    <t>CDH1</t>
  </si>
  <si>
    <t>C</t>
  </si>
  <si>
    <t>T</t>
  </si>
  <si>
    <t>N</t>
  </si>
  <si>
    <t>.</t>
  </si>
  <si>
    <t>FLT1</t>
  </si>
  <si>
    <t>D</t>
  </si>
  <si>
    <t>KMT2D</t>
  </si>
  <si>
    <t>G</t>
  </si>
  <si>
    <t>TP53</t>
  </si>
  <si>
    <t>10P</t>
  </si>
  <si>
    <t>GRIN2A</t>
  </si>
  <si>
    <t>RAF1</t>
  </si>
  <si>
    <t>A</t>
  </si>
  <si>
    <t>WT1</t>
  </si>
  <si>
    <t>CDK12</t>
  </si>
  <si>
    <t>INPP4A</t>
  </si>
  <si>
    <t>KMT2C</t>
  </si>
  <si>
    <t>NF1</t>
  </si>
  <si>
    <t>XPO1</t>
  </si>
  <si>
    <t>X</t>
  </si>
  <si>
    <t>12M</t>
  </si>
  <si>
    <t>AXIN2</t>
  </si>
  <si>
    <t>BRCA1</t>
  </si>
  <si>
    <t>DOT1L</t>
  </si>
  <si>
    <t>GSK3B</t>
  </si>
  <si>
    <t>RB1</t>
  </si>
  <si>
    <t>SMAD4</t>
  </si>
  <si>
    <t>TGCA</t>
  </si>
  <si>
    <t>12P</t>
  </si>
  <si>
    <t>DNMT1</t>
  </si>
  <si>
    <t>CTTAACAGAA</t>
  </si>
  <si>
    <t>SPEN</t>
  </si>
  <si>
    <t>13M</t>
  </si>
  <si>
    <t>CDKN1A</t>
  </si>
  <si>
    <t>13P</t>
  </si>
  <si>
    <t>ARID1B</t>
  </si>
  <si>
    <t>NOTCH1</t>
  </si>
  <si>
    <t>PRDM1</t>
  </si>
  <si>
    <t>14M</t>
  </si>
  <si>
    <t>ATM</t>
  </si>
  <si>
    <t>BTK</t>
  </si>
  <si>
    <t>CREBBP</t>
  </si>
  <si>
    <t>RUNX1</t>
  </si>
  <si>
    <t>GC</t>
  </si>
  <si>
    <t>14P</t>
  </si>
  <si>
    <t>ATRX</t>
  </si>
  <si>
    <t>CTCF</t>
  </si>
  <si>
    <t>ERBB2</t>
  </si>
  <si>
    <t>NOTCH4</t>
  </si>
  <si>
    <t>RAD51B</t>
  </si>
  <si>
    <t>15M</t>
  </si>
  <si>
    <t>AR</t>
  </si>
  <si>
    <t>ATR</t>
  </si>
  <si>
    <t>HIST1H3B</t>
  </si>
  <si>
    <t>ROS1</t>
  </si>
  <si>
    <t>15P</t>
  </si>
  <si>
    <t>16M</t>
  </si>
  <si>
    <t>MSH6</t>
  </si>
  <si>
    <t>NSD1</t>
  </si>
  <si>
    <t>PIK3CA</t>
  </si>
  <si>
    <t>CG</t>
  </si>
  <si>
    <t>VTCN1</t>
  </si>
  <si>
    <t>16P</t>
  </si>
  <si>
    <t>PTPRT</t>
  </si>
  <si>
    <t>TSC2</t>
  </si>
  <si>
    <t>188M</t>
  </si>
  <si>
    <t>PIK3C2G</t>
  </si>
  <si>
    <t>188P</t>
  </si>
  <si>
    <t>PTCH1</t>
  </si>
  <si>
    <t>DNMT3B</t>
  </si>
  <si>
    <t>1M</t>
  </si>
  <si>
    <t>ALOX12B</t>
  </si>
  <si>
    <t>MET</t>
  </si>
  <si>
    <t>1P</t>
  </si>
  <si>
    <t>ARID1A</t>
  </si>
  <si>
    <t>BCOR</t>
  </si>
  <si>
    <t>CTLA4</t>
  </si>
  <si>
    <t>FIP1L1</t>
  </si>
  <si>
    <t>JAK1</t>
  </si>
  <si>
    <t>KDM6A</t>
  </si>
  <si>
    <t>POLE</t>
  </si>
  <si>
    <t>48M</t>
  </si>
  <si>
    <t>BRD4</t>
  </si>
  <si>
    <t>48P</t>
  </si>
  <si>
    <t>4M</t>
  </si>
  <si>
    <t>ACGGAAAC</t>
  </si>
  <si>
    <t>4P</t>
  </si>
  <si>
    <t>52M</t>
  </si>
  <si>
    <t>GGTGA</t>
  </si>
  <si>
    <t>52P</t>
  </si>
  <si>
    <t>5M</t>
  </si>
  <si>
    <t>5P</t>
  </si>
  <si>
    <t>6M</t>
  </si>
  <si>
    <t>MYD88</t>
  </si>
  <si>
    <t>PIK3CG</t>
  </si>
  <si>
    <t>6P</t>
  </si>
  <si>
    <t>EP300</t>
  </si>
  <si>
    <t>PIK3R1</t>
  </si>
  <si>
    <t>RPTOR</t>
  </si>
  <si>
    <t>SUFU</t>
  </si>
  <si>
    <t>8M</t>
  </si>
  <si>
    <t>BARD1</t>
  </si>
  <si>
    <t>E2F3</t>
  </si>
  <si>
    <t>AACAC</t>
  </si>
  <si>
    <t>MDC1</t>
  </si>
  <si>
    <t>8P</t>
  </si>
  <si>
    <t>NOTCH3</t>
  </si>
  <si>
    <t>9M</t>
  </si>
  <si>
    <t>APC</t>
  </si>
  <si>
    <t>ARID2</t>
  </si>
  <si>
    <t>BAP1</t>
  </si>
  <si>
    <t>BRCA2</t>
  </si>
  <si>
    <t>CARD11</t>
  </si>
  <si>
    <t>CBL</t>
  </si>
  <si>
    <t>DICER1</t>
  </si>
  <si>
    <t>EPHA3</t>
  </si>
  <si>
    <t>ERCC5</t>
  </si>
  <si>
    <t>EWSR1</t>
  </si>
  <si>
    <t>FAT1</t>
  </si>
  <si>
    <t>GNAQ</t>
  </si>
  <si>
    <t>KDR</t>
  </si>
  <si>
    <t>KLF4</t>
  </si>
  <si>
    <t>MAP3K13</t>
  </si>
  <si>
    <t>MDM2</t>
  </si>
  <si>
    <t>MDM4</t>
  </si>
  <si>
    <t>MRE11A</t>
  </si>
  <si>
    <t>PTPRD</t>
  </si>
  <si>
    <t>RARA</t>
  </si>
  <si>
    <t>RECQL4</t>
  </si>
  <si>
    <t>RFWD2</t>
  </si>
  <si>
    <t>SHQ1</t>
  </si>
  <si>
    <t>SPOP</t>
  </si>
  <si>
    <t>SUZ12</t>
  </si>
  <si>
    <t>TET1</t>
  </si>
  <si>
    <t>TET2</t>
  </si>
  <si>
    <t>TOP1</t>
  </si>
  <si>
    <t>XIAP</t>
  </si>
  <si>
    <t>9P</t>
  </si>
  <si>
    <t>ALK</t>
  </si>
  <si>
    <t>EPHB1</t>
  </si>
  <si>
    <t>MLH1</t>
  </si>
  <si>
    <t>PBRM1</t>
  </si>
  <si>
    <t>FGFR3</t>
  </si>
  <si>
    <t>SMO</t>
  </si>
  <si>
    <t>PTEN</t>
  </si>
  <si>
    <t>KMT2A</t>
  </si>
  <si>
    <t>ETV6</t>
  </si>
  <si>
    <t>KDM5A</t>
  </si>
  <si>
    <t>FLT3</t>
  </si>
  <si>
    <t>IRS2</t>
  </si>
  <si>
    <t>BLM</t>
  </si>
  <si>
    <t>IDH2</t>
  </si>
  <si>
    <t>IGF1R</t>
  </si>
  <si>
    <t>MAP2K4</t>
  </si>
  <si>
    <t>NCOR1</t>
  </si>
  <si>
    <t>PRKAR1A</t>
  </si>
  <si>
    <t>SOX9</t>
  </si>
  <si>
    <t>ERCC2</t>
  </si>
  <si>
    <t>INSR</t>
  </si>
  <si>
    <t>KEAP1</t>
  </si>
  <si>
    <t>PIK3R2</t>
  </si>
  <si>
    <t>PPP2R1A</t>
  </si>
  <si>
    <t>PTPRS</t>
  </si>
  <si>
    <t>SMARCA4</t>
  </si>
  <si>
    <t>ASXL1</t>
  </si>
  <si>
    <t>AMER1</t>
  </si>
  <si>
    <t>STAG2</t>
  </si>
  <si>
    <t>AKT2</t>
  </si>
  <si>
    <t>PIK3CB</t>
  </si>
  <si>
    <t>PDGFRA</t>
  </si>
  <si>
    <t>KIT</t>
  </si>
  <si>
    <t>FGF4</t>
  </si>
  <si>
    <t>FGF3</t>
  </si>
  <si>
    <t>FGFR2</t>
  </si>
  <si>
    <t>ABL1</t>
  </si>
  <si>
    <t>AKT1</t>
  </si>
  <si>
    <t>AKT3</t>
  </si>
  <si>
    <t>ARAF</t>
  </si>
  <si>
    <t>ARID5B</t>
  </si>
  <si>
    <t>ASXL2</t>
  </si>
  <si>
    <t>AURKA</t>
  </si>
  <si>
    <t>AURKB</t>
  </si>
  <si>
    <t>AXIN1</t>
  </si>
  <si>
    <t>AXL</t>
  </si>
  <si>
    <t>B2M</t>
  </si>
  <si>
    <t>BBC3</t>
  </si>
  <si>
    <t>BCL2</t>
  </si>
  <si>
    <t>BCL2L1</t>
  </si>
  <si>
    <t>BCL2L11</t>
  </si>
  <si>
    <t>BCL6</t>
  </si>
  <si>
    <t>BMPR1A</t>
  </si>
  <si>
    <t>BRAF</t>
  </si>
  <si>
    <t>BRIP1</t>
  </si>
  <si>
    <t>CASP8</t>
  </si>
  <si>
    <t>CBFB</t>
  </si>
  <si>
    <t>CCND1</t>
  </si>
  <si>
    <t>CCND2</t>
  </si>
  <si>
    <t>CCND3</t>
  </si>
  <si>
    <t>CCNE1</t>
  </si>
  <si>
    <t>CD274</t>
  </si>
  <si>
    <t>CD276</t>
  </si>
  <si>
    <t>CD79B</t>
  </si>
  <si>
    <t>CDC73</t>
  </si>
  <si>
    <t>CDK4</t>
  </si>
  <si>
    <t>CDK6</t>
  </si>
  <si>
    <t>CDK8</t>
  </si>
  <si>
    <t>CDKN1B</t>
  </si>
  <si>
    <t>CDKN2A</t>
  </si>
  <si>
    <t>CDKN2B</t>
  </si>
  <si>
    <t>CDKN2C</t>
  </si>
  <si>
    <t>CHEK1</t>
  </si>
  <si>
    <t>CHEK2</t>
  </si>
  <si>
    <t>CIC</t>
  </si>
  <si>
    <t>CRKL</t>
  </si>
  <si>
    <t>CRLF2</t>
  </si>
  <si>
    <t>CSF1R</t>
  </si>
  <si>
    <t>CTNNB1</t>
  </si>
  <si>
    <t>CUL3</t>
  </si>
  <si>
    <t>DAXX</t>
  </si>
  <si>
    <t>DCUN1D1</t>
  </si>
  <si>
    <t>DDR2</t>
  </si>
  <si>
    <t>DIS3</t>
  </si>
  <si>
    <t>DNMT3A</t>
  </si>
  <si>
    <t>EED</t>
  </si>
  <si>
    <t>EGFL7</t>
  </si>
  <si>
    <t>EGFR</t>
  </si>
  <si>
    <t>EIF1AX</t>
  </si>
  <si>
    <t>EP3</t>
  </si>
  <si>
    <t>EPCAM</t>
  </si>
  <si>
    <t>EPHA5</t>
  </si>
  <si>
    <t>ERBB3</t>
  </si>
  <si>
    <t>ERBB4</t>
  </si>
  <si>
    <t>ERCC3</t>
  </si>
  <si>
    <t>ERCC4</t>
  </si>
  <si>
    <t>ERG</t>
  </si>
  <si>
    <t>ESR1</t>
  </si>
  <si>
    <t>ETV1</t>
  </si>
  <si>
    <t>EZH2</t>
  </si>
  <si>
    <t>FAM175A</t>
  </si>
  <si>
    <t>FAM46C</t>
  </si>
  <si>
    <t>FANCA</t>
  </si>
  <si>
    <t>FANCC</t>
  </si>
  <si>
    <t>FBXW7</t>
  </si>
  <si>
    <t>FGF19</t>
  </si>
  <si>
    <t>FGFR1</t>
  </si>
  <si>
    <t>FGFR4</t>
  </si>
  <si>
    <t>FH</t>
  </si>
  <si>
    <t>FLCN</t>
  </si>
  <si>
    <t>FLT4</t>
  </si>
  <si>
    <t>FOXA1</t>
  </si>
  <si>
    <t>FOXL2</t>
  </si>
  <si>
    <t>FOXP1</t>
  </si>
  <si>
    <t>FUBP1</t>
  </si>
  <si>
    <t>GATA1</t>
  </si>
  <si>
    <t>GATA2</t>
  </si>
  <si>
    <t>GATA3</t>
  </si>
  <si>
    <t>GNA11</t>
  </si>
  <si>
    <t>GNAS</t>
  </si>
  <si>
    <t>GREM1</t>
  </si>
  <si>
    <t>H3F3C</t>
  </si>
  <si>
    <t>HGF</t>
  </si>
  <si>
    <t>HIST1H1C</t>
  </si>
  <si>
    <t>HIST1H2BD</t>
  </si>
  <si>
    <t>HNF1A</t>
  </si>
  <si>
    <t>HRAS</t>
  </si>
  <si>
    <t>ICOSLG</t>
  </si>
  <si>
    <t>IDH1</t>
  </si>
  <si>
    <t>IFNGR1</t>
  </si>
  <si>
    <t>IGF1</t>
  </si>
  <si>
    <t>IGF2</t>
  </si>
  <si>
    <t>IKBKE</t>
  </si>
  <si>
    <t>IKZF1</t>
  </si>
  <si>
    <t>IL1</t>
  </si>
  <si>
    <t>IL7R</t>
  </si>
  <si>
    <t>INPP4B</t>
  </si>
  <si>
    <t>IRF4</t>
  </si>
  <si>
    <t>IRS1</t>
  </si>
  <si>
    <t>JAK2</t>
  </si>
  <si>
    <t>JAK3</t>
  </si>
  <si>
    <t>JUN</t>
  </si>
  <si>
    <t>KDM5C</t>
  </si>
  <si>
    <t>KRAS</t>
  </si>
  <si>
    <t>LATS1</t>
  </si>
  <si>
    <t>LATS2</t>
  </si>
  <si>
    <t>LMO1</t>
  </si>
  <si>
    <t>MAP2K1</t>
  </si>
  <si>
    <t>MAP2K2</t>
  </si>
  <si>
    <t>MAP3K1</t>
  </si>
  <si>
    <t>MAPK1</t>
  </si>
  <si>
    <t>MAX</t>
  </si>
  <si>
    <t>MCL1</t>
  </si>
  <si>
    <t>MED12</t>
  </si>
  <si>
    <t>MEF2B</t>
  </si>
  <si>
    <t>MEN1</t>
  </si>
  <si>
    <t>MITF</t>
  </si>
  <si>
    <t>MPL</t>
  </si>
  <si>
    <t>MSH2</t>
  </si>
  <si>
    <t>MTOR</t>
  </si>
  <si>
    <t>MUTYH</t>
  </si>
  <si>
    <t>MYC</t>
  </si>
  <si>
    <t>MYCL</t>
  </si>
  <si>
    <t>MYCN</t>
  </si>
  <si>
    <t>MYOD1</t>
  </si>
  <si>
    <t>NBN</t>
  </si>
  <si>
    <t>NF2</t>
  </si>
  <si>
    <t>NFE2L2</t>
  </si>
  <si>
    <t>NKX2-1</t>
  </si>
  <si>
    <t>NKX3-1</t>
  </si>
  <si>
    <t>NOTCH2</t>
  </si>
  <si>
    <t>NPM1</t>
  </si>
  <si>
    <t>NRAS</t>
  </si>
  <si>
    <t>NTRK1</t>
  </si>
  <si>
    <t>NTRK2</t>
  </si>
  <si>
    <t>NTRK3</t>
  </si>
  <si>
    <t>PAK1</t>
  </si>
  <si>
    <t>PAK7</t>
  </si>
  <si>
    <t>PALB2</t>
  </si>
  <si>
    <t>PARK2</t>
  </si>
  <si>
    <t>PARP1</t>
  </si>
  <si>
    <t>PAX5</t>
  </si>
  <si>
    <t>PDCD1</t>
  </si>
  <si>
    <t>PDGFRB</t>
  </si>
  <si>
    <t>PDPK1</t>
  </si>
  <si>
    <t>PHOX2B</t>
  </si>
  <si>
    <t>PIK3C3</t>
  </si>
  <si>
    <t>PIK3CD</t>
  </si>
  <si>
    <t>PIK3R3</t>
  </si>
  <si>
    <t>PIM1</t>
  </si>
  <si>
    <t>PLK2</t>
  </si>
  <si>
    <t>PMAIP1</t>
  </si>
  <si>
    <t>PMS1</t>
  </si>
  <si>
    <t>PMS2</t>
  </si>
  <si>
    <t>PNRC1</t>
  </si>
  <si>
    <t>PTPN11</t>
  </si>
  <si>
    <t>RAC1</t>
  </si>
  <si>
    <t>RAD5</t>
  </si>
  <si>
    <t>RAD51</t>
  </si>
  <si>
    <t>RAD51C</t>
  </si>
  <si>
    <t>RAD51D</t>
  </si>
  <si>
    <t>RAD52</t>
  </si>
  <si>
    <t>RAD54L</t>
  </si>
  <si>
    <t>RASA1</t>
  </si>
  <si>
    <t>RBM1</t>
  </si>
  <si>
    <t>REL</t>
  </si>
  <si>
    <t>RET</t>
  </si>
  <si>
    <t>RHOA</t>
  </si>
  <si>
    <t>RICTOR</t>
  </si>
  <si>
    <t>RIT1</t>
  </si>
  <si>
    <t>RNF43</t>
  </si>
  <si>
    <t>RPS6KA4</t>
  </si>
  <si>
    <t>RPS6KB2</t>
  </si>
  <si>
    <t>RYBP</t>
  </si>
  <si>
    <t>SDHA</t>
  </si>
  <si>
    <t>SDHAF2</t>
  </si>
  <si>
    <t>SDHB</t>
  </si>
  <si>
    <t>SDHC</t>
  </si>
  <si>
    <t>SDHD</t>
  </si>
  <si>
    <t>SETD2</t>
  </si>
  <si>
    <t>SF3B1</t>
  </si>
  <si>
    <t>SH2D1A</t>
  </si>
  <si>
    <t>SMAD2</t>
  </si>
  <si>
    <t>SMAD3</t>
  </si>
  <si>
    <t>SMARCB1</t>
  </si>
  <si>
    <t>SMARCD1</t>
  </si>
  <si>
    <t>SOCS1</t>
  </si>
  <si>
    <t>SOX17</t>
  </si>
  <si>
    <t>SOX2</t>
  </si>
  <si>
    <t>SRC</t>
  </si>
  <si>
    <t>STK11</t>
  </si>
  <si>
    <t>STK4</t>
  </si>
  <si>
    <t>SYK</t>
  </si>
  <si>
    <t>TBX3</t>
  </si>
  <si>
    <t>TERT</t>
  </si>
  <si>
    <t>TGFBR1</t>
  </si>
  <si>
    <t>TGFBR2</t>
  </si>
  <si>
    <t>TMEM127</t>
  </si>
  <si>
    <t>TMPRSS2</t>
  </si>
  <si>
    <t>TNFAIP3</t>
  </si>
  <si>
    <t>TNFRSF14</t>
  </si>
  <si>
    <t>TP63</t>
  </si>
  <si>
    <t>TRAF7</t>
  </si>
  <si>
    <t>TSC1</t>
  </si>
  <si>
    <t>TSHR</t>
  </si>
  <si>
    <t>U2AF1</t>
  </si>
  <si>
    <t>VHL</t>
  </si>
  <si>
    <t>YAP1</t>
  </si>
  <si>
    <t>YES1</t>
  </si>
  <si>
    <t>q34.12</t>
  </si>
  <si>
    <t>q32.33</t>
  </si>
  <si>
    <t>q13.2</t>
  </si>
  <si>
    <t>q43</t>
  </si>
  <si>
    <t>p23.1</t>
  </si>
  <si>
    <t>p13.1</t>
  </si>
  <si>
    <t>q11.2</t>
  </si>
  <si>
    <t>q22.2</t>
  </si>
  <si>
    <t>q12</t>
  </si>
  <si>
    <t>p11.23</t>
  </si>
  <si>
    <t>p36.11</t>
  </si>
  <si>
    <t>q25.3</t>
  </si>
  <si>
    <t>q21.2</t>
  </si>
  <si>
    <t>q11.21</t>
  </si>
  <si>
    <t>p23.3</t>
  </si>
  <si>
    <t>q22.3</t>
  </si>
  <si>
    <t>q23</t>
  </si>
  <si>
    <t>q21.1</t>
  </si>
  <si>
    <t>p13.3</t>
  </si>
  <si>
    <t>q24.1</t>
  </si>
  <si>
    <t>p21.1</t>
  </si>
  <si>
    <t>q35</t>
  </si>
  <si>
    <t>q13.32</t>
  </si>
  <si>
    <t>q21.33</t>
  </si>
  <si>
    <t>q13</t>
  </si>
  <si>
    <t>q27.3</t>
  </si>
  <si>
    <t>p11.4</t>
  </si>
  <si>
    <t>q26.1</t>
  </si>
  <si>
    <t>q23.2</t>
  </si>
  <si>
    <t>q34</t>
  </si>
  <si>
    <t>q21.31</t>
  </si>
  <si>
    <t>q13.1</t>
  </si>
  <si>
    <t>p13.12</t>
  </si>
  <si>
    <t>q22.1</t>
  </si>
  <si>
    <t>p22.2</t>
  </si>
  <si>
    <t>q33.1</t>
  </si>
  <si>
    <t>q23.3</t>
  </si>
  <si>
    <t>q13.3</t>
  </si>
  <si>
    <t>p13.32</t>
  </si>
  <si>
    <t>p24.1</t>
  </si>
  <si>
    <t>q31.2</t>
  </si>
  <si>
    <t>q14.1</t>
  </si>
  <si>
    <t>q12.13</t>
  </si>
  <si>
    <t>p21.2</t>
  </si>
  <si>
    <t>p21.3</t>
  </si>
  <si>
    <t>p32.3</t>
  </si>
  <si>
    <t>q24.2</t>
  </si>
  <si>
    <t>q12.1</t>
  </si>
  <si>
    <t>p22.33</t>
  </si>
  <si>
    <t>q32</t>
  </si>
  <si>
    <t>q33.2</t>
  </si>
  <si>
    <t>p22.1</t>
  </si>
  <si>
    <t>q36.2</t>
  </si>
  <si>
    <t>p21.32</t>
  </si>
  <si>
    <t>q26.33</t>
  </si>
  <si>
    <t>q32.13</t>
  </si>
  <si>
    <t>p13.2</t>
  </si>
  <si>
    <t>p22.3</t>
  </si>
  <si>
    <t>q14.2</t>
  </si>
  <si>
    <t>q34.3</t>
  </si>
  <si>
    <t>p11.2</t>
  </si>
  <si>
    <t>p22.12</t>
  </si>
  <si>
    <t>p21</t>
  </si>
  <si>
    <t>p11.1</t>
  </si>
  <si>
    <t>q14.3</t>
  </si>
  <si>
    <t>q25.1</t>
  </si>
  <si>
    <t>q36.1</t>
  </si>
  <si>
    <t>q21.23</t>
  </si>
  <si>
    <t>p12</t>
  </si>
  <si>
    <t>q24.3</t>
  </si>
  <si>
    <t>q22.32</t>
  </si>
  <si>
    <t>q35.2</t>
  </si>
  <si>
    <t>q31.3</t>
  </si>
  <si>
    <t>p11.22</t>
  </si>
  <si>
    <t>q26.13</t>
  </si>
  <si>
    <t>p16.3</t>
  </si>
  <si>
    <t>q12.2</t>
  </si>
  <si>
    <t>q35.3</t>
  </si>
  <si>
    <t>p13</t>
  </si>
  <si>
    <t>p31.1</t>
  </si>
  <si>
    <t>q21.3</t>
  </si>
  <si>
    <t>p14</t>
  </si>
  <si>
    <t>q13.33</t>
  </si>
  <si>
    <t>p11.21</t>
  </si>
  <si>
    <t>q21.11</t>
  </si>
  <si>
    <t>q24.31</t>
  </si>
  <si>
    <t>p15.5</t>
  </si>
  <si>
    <t>q26.3</t>
  </si>
  <si>
    <t>q32.1</t>
  </si>
  <si>
    <t>p12.2</t>
  </si>
  <si>
    <t>q31.21</t>
  </si>
  <si>
    <t>p25.3</t>
  </si>
  <si>
    <t>q36.3</t>
  </si>
  <si>
    <t>p31.3</t>
  </si>
  <si>
    <t>p13.11</t>
  </si>
  <si>
    <t>p32.1</t>
  </si>
  <si>
    <t>p13.33</t>
  </si>
  <si>
    <t>p11.3</t>
  </si>
  <si>
    <t>q13.12</t>
  </si>
  <si>
    <t>p12.1</t>
  </si>
  <si>
    <t>q12.11</t>
  </si>
  <si>
    <t>p15.4</t>
  </si>
  <si>
    <t>q22.31</t>
  </si>
  <si>
    <t>q27.2</t>
  </si>
  <si>
    <t>p21.33</t>
  </si>
  <si>
    <t>q15</t>
  </si>
  <si>
    <t>p34.2</t>
  </si>
  <si>
    <t>q21</t>
  </si>
  <si>
    <t>p36.22</t>
  </si>
  <si>
    <t>p34.1</t>
  </si>
  <si>
    <t>q24.21</t>
  </si>
  <si>
    <t>p24.3</t>
  </si>
  <si>
    <t>p15.1</t>
  </si>
  <si>
    <t>q35.1</t>
  </si>
  <si>
    <t>q23.1</t>
  </si>
  <si>
    <t>q13.5</t>
  </si>
  <si>
    <t>q26</t>
  </si>
  <si>
    <t>q42.12</t>
  </si>
  <si>
    <t>q37.3</t>
  </si>
  <si>
    <t>p12.3</t>
  </si>
  <si>
    <t>q12.3</t>
  </si>
  <si>
    <t>q26.32</t>
  </si>
  <si>
    <t>q21.32</t>
  </si>
  <si>
    <t>q32.2</t>
  </si>
  <si>
    <t>q24.33</t>
  </si>
  <si>
    <t>q13.41</t>
  </si>
  <si>
    <t>q23.31</t>
  </si>
  <si>
    <t>q24.13</t>
  </si>
  <si>
    <t>p23</t>
  </si>
  <si>
    <t>q31.1</t>
  </si>
  <si>
    <t>q15.1</t>
  </si>
  <si>
    <t>q22</t>
  </si>
  <si>
    <t>p25.2</t>
  </si>
  <si>
    <t>p16.1</t>
  </si>
  <si>
    <t>p21.31</t>
  </si>
  <si>
    <t>q22.12</t>
  </si>
  <si>
    <t>p15.33</t>
  </si>
  <si>
    <t>p36.13</t>
  </si>
  <si>
    <t>q25</t>
  </si>
  <si>
    <t>q22.33</t>
  </si>
  <si>
    <t>q11.23</t>
  </si>
  <si>
    <t>p13.13</t>
  </si>
  <si>
    <t>p34.3</t>
  </si>
  <si>
    <t>q24.32</t>
  </si>
  <si>
    <t>q24</t>
  </si>
  <si>
    <t>p36.32</t>
  </si>
  <si>
    <t>q28</t>
  </si>
  <si>
    <t>q34.13</t>
  </si>
  <si>
    <t>p15</t>
  </si>
  <si>
    <t>p11.32</t>
  </si>
  <si>
    <t xml:space="preserve">1M </t>
  </si>
  <si>
    <t xml:space="preserve">1P </t>
  </si>
  <si>
    <t xml:space="preserve">4M </t>
  </si>
  <si>
    <t xml:space="preserve">4P </t>
  </si>
  <si>
    <t xml:space="preserve">5M </t>
  </si>
  <si>
    <t xml:space="preserve">5P </t>
  </si>
  <si>
    <t xml:space="preserve">6M </t>
  </si>
  <si>
    <t xml:space="preserve">8M </t>
  </si>
  <si>
    <t xml:space="preserve">8P </t>
  </si>
  <si>
    <t xml:space="preserve">9M </t>
  </si>
  <si>
    <t xml:space="preserve">9P </t>
  </si>
  <si>
    <t xml:space="preserve">12M  </t>
  </si>
  <si>
    <t xml:space="preserve">12P </t>
  </si>
  <si>
    <t xml:space="preserve">13M  </t>
  </si>
  <si>
    <t xml:space="preserve">13P </t>
  </si>
  <si>
    <t xml:space="preserve">14M </t>
  </si>
  <si>
    <t xml:space="preserve">14P  </t>
  </si>
  <si>
    <t xml:space="preserve">15M  </t>
  </si>
  <si>
    <t xml:space="preserve">15P </t>
  </si>
  <si>
    <t xml:space="preserve">16M  </t>
  </si>
  <si>
    <t xml:space="preserve">16P  </t>
  </si>
  <si>
    <t xml:space="preserve">48M  </t>
  </si>
  <si>
    <t xml:space="preserve">48P  </t>
  </si>
  <si>
    <t xml:space="preserve">52M </t>
  </si>
  <si>
    <t xml:space="preserve">52P  </t>
  </si>
  <si>
    <t xml:space="preserve">188M  </t>
  </si>
  <si>
    <t xml:space="preserve">188P  </t>
  </si>
  <si>
    <t xml:space="preserve">10M  </t>
  </si>
  <si>
    <t>Primers</t>
  </si>
  <si>
    <t>Samples</t>
  </si>
  <si>
    <t>Exon 4.1</t>
  </si>
  <si>
    <t>Short</t>
  </si>
  <si>
    <t>5’ GGG GGC TGA GGA CCT GGT 3’</t>
  </si>
  <si>
    <t>5’ GGA AGG GAC AGA AGA TGA C 3’</t>
  </si>
  <si>
    <t>14P, 14M</t>
  </si>
  <si>
    <t>Internal</t>
  </si>
  <si>
    <t>5’ CTG GTC CTC TGA CTG CTC 3’</t>
  </si>
  <si>
    <t>5’ GAC AGA AGA TGA CAG GGG 3’</t>
  </si>
  <si>
    <t>Exon 4.2</t>
  </si>
  <si>
    <t>5’ GTC CAG ATG AAG CTC CCA G 3’</t>
  </si>
  <si>
    <t>5’ ATA CGG CCA GGC ATT GAA GT 3’</t>
  </si>
  <si>
    <t>5’ AGC TCC CAG AAT GCC AGA G 3’</t>
  </si>
  <si>
    <t>5’ TGA AGT CTC ATG GAA GCC 3’</t>
  </si>
  <si>
    <t>Exon 5.1</t>
  </si>
  <si>
    <t>5’ TGC TGC CGT GTT CCA GTT GC 3’</t>
  </si>
  <si>
    <t>5’ AAC CTC CGT CAT GTG CTG T 3’</t>
  </si>
  <si>
    <t>52P, 52M</t>
  </si>
  <si>
    <t>5’ CCG TGT TCC AGT TGC TTT ATC 3’</t>
  </si>
  <si>
    <t>5’ GCT GTG ACT GCT TGT AGA TG 3’</t>
  </si>
  <si>
    <t>Exon 5.2</t>
  </si>
  <si>
    <t>5’ CTG CCC TCA ACA AGA TGT TTT GCC 3’</t>
  </si>
  <si>
    <t>5’ GCC AGA CCT AAG AGC AAT CAG TG 3’</t>
  </si>
  <si>
    <t>9P, 9M</t>
  </si>
  <si>
    <t>5’ ACA AGA TGT TTT GCC AAC TG 3’</t>
  </si>
  <si>
    <t>5’ GAG CAA TCA GTG AGG AAT CAG 3’</t>
  </si>
  <si>
    <t>Exon 7</t>
  </si>
  <si>
    <t>5’ GCG ACA GAG CGA GAT TCC ATC 3’</t>
  </si>
  <si>
    <t>5’ GAA GAA ATC GGT AAG AGG TGG 3’</t>
  </si>
  <si>
    <t>5’ CTT GCC ACA GGT CTC CCC AA 3’</t>
  </si>
  <si>
    <t>5’ GCG GCA AGC AGA GGC TGG 3’</t>
  </si>
  <si>
    <t>Exon 8</t>
  </si>
  <si>
    <t>5’ GGA CCT GAT TTC CTT ACT GC 3’</t>
  </si>
  <si>
    <t>5’ TCT GAG GCA TAA CTG CAC CC 3’</t>
  </si>
  <si>
    <t>10P, 10M, 19M, 52M</t>
  </si>
  <si>
    <t>5’ CCT TAC TGC CTC TTG CTT C 3’</t>
  </si>
  <si>
    <t>5’ TAA CTG CAC CCT TGG TCT C 3’</t>
  </si>
  <si>
    <t>Exon 9</t>
  </si>
  <si>
    <t>5’ AGG AGA CCA AGG GTG CAG T 3’</t>
  </si>
  <si>
    <t>5’ CGG CAT TTT GAG TGT TAG A 3’</t>
  </si>
  <si>
    <t>16P, 16M</t>
  </si>
  <si>
    <t>5’ GTT ATG CCT CAG ATT CAC T 3’</t>
  </si>
  <si>
    <t>5’ TGA GTG TTA GAC TGG AAA C 3’</t>
  </si>
  <si>
    <t>Mean</t>
  </si>
  <si>
    <t>Characteristics</t>
  </si>
  <si>
    <t xml:space="preserve">Range </t>
  </si>
  <si>
    <t>31-55</t>
  </si>
  <si>
    <t>ns</t>
  </si>
  <si>
    <t>1.4-6.5</t>
  </si>
  <si>
    <t>3.2</t>
  </si>
  <si>
    <t>1.3-4</t>
  </si>
  <si>
    <t>2.9</t>
  </si>
  <si>
    <t>Treatment history*</t>
  </si>
  <si>
    <t>37-61</t>
  </si>
  <si>
    <t xml:space="preserve">Histologic type </t>
  </si>
  <si>
    <t>Age at diagnosis (in years)</t>
  </si>
  <si>
    <t>Histologic grade (Bloom&amp;Richardson)</t>
  </si>
  <si>
    <t>Tumor diameter (cm)</t>
  </si>
  <si>
    <t>Ductal (%)</t>
  </si>
  <si>
    <t>Lobular (%)</t>
  </si>
  <si>
    <t>I (%)</t>
  </si>
  <si>
    <t>II (%)</t>
  </si>
  <si>
    <t>III (%)</t>
  </si>
  <si>
    <t>Unknown (%)</t>
  </si>
  <si>
    <t>naCT (%)</t>
  </si>
  <si>
    <t>aCT (%)</t>
  </si>
  <si>
    <t>aHT (%)</t>
  </si>
  <si>
    <t>aTT (%)</t>
  </si>
  <si>
    <t>* Numbers add up to more than 100% because of combination therapy.</t>
  </si>
  <si>
    <t>na: neoadjuvant; a: adjuvant</t>
  </si>
  <si>
    <t>CT: chemotherapy; HT: hormone therapy; TT: targeted therapy</t>
  </si>
  <si>
    <t>ns: not significant</t>
  </si>
  <si>
    <t>Ductolobular (%)</t>
  </si>
  <si>
    <t>Other (%)</t>
  </si>
  <si>
    <t>?</t>
  </si>
  <si>
    <t>27-96</t>
  </si>
  <si>
    <t>0.1-18</t>
  </si>
  <si>
    <t>2.7</t>
  </si>
  <si>
    <t>22-90</t>
  </si>
  <si>
    <t>0.1-12</t>
  </si>
  <si>
    <t>3.0</t>
  </si>
  <si>
    <t>p.S23L</t>
  </si>
  <si>
    <t>p.E853Q</t>
  </si>
  <si>
    <t>p.E1765D</t>
  </si>
  <si>
    <t>p.E2098D</t>
  </si>
  <si>
    <t>p.L1353F</t>
  </si>
  <si>
    <t>p.D243H</t>
  </si>
  <si>
    <t>p.E1917*</t>
  </si>
  <si>
    <t>p.V248G</t>
  </si>
  <si>
    <t>p.S460*</t>
  </si>
  <si>
    <t>p.S560L</t>
  </si>
  <si>
    <t>p.Q1683H</t>
  </si>
  <si>
    <t>p.E513Q</t>
  </si>
  <si>
    <t>p.R1011T</t>
  </si>
  <si>
    <t>p.L380V</t>
  </si>
  <si>
    <t>p.T340M</t>
  </si>
  <si>
    <t>p.D854H</t>
  </si>
  <si>
    <t>p.P63A</t>
  </si>
  <si>
    <t>p.P651S</t>
  </si>
  <si>
    <t>p.Q94*</t>
  </si>
  <si>
    <t>p.Q494*</t>
  </si>
  <si>
    <t>p.D1482A</t>
  </si>
  <si>
    <t>p.D17H</t>
  </si>
  <si>
    <t>p.E975Q</t>
  </si>
  <si>
    <t>p.R469T</t>
  </si>
  <si>
    <t>p.D4106H</t>
  </si>
  <si>
    <t>p.E334Q</t>
  </si>
  <si>
    <t>p.R508H</t>
  </si>
  <si>
    <t>p.Y295C</t>
  </si>
  <si>
    <t>p.A638T</t>
  </si>
  <si>
    <t>p.S944*</t>
  </si>
  <si>
    <t>p.E51D</t>
  </si>
  <si>
    <t>p.P1050T</t>
  </si>
  <si>
    <t>p.P443A</t>
  </si>
  <si>
    <t>p.Q1169E</t>
  </si>
  <si>
    <t>p.E423D</t>
  </si>
  <si>
    <t>p.E5312Q</t>
  </si>
  <si>
    <t>p.E114*</t>
  </si>
  <si>
    <t>p.E609G</t>
  </si>
  <si>
    <t>p.E316Q</t>
  </si>
  <si>
    <t>p.E2250K</t>
  </si>
  <si>
    <t>p.P381A</t>
  </si>
  <si>
    <t>p.R4Q</t>
  </si>
  <si>
    <t>p.H1047R</t>
  </si>
  <si>
    <t>p.C420R</t>
  </si>
  <si>
    <t>p.R386G</t>
  </si>
  <si>
    <t>p.E18Q</t>
  </si>
  <si>
    <t>p.R1345H</t>
  </si>
  <si>
    <t>p.E1723Q</t>
  </si>
  <si>
    <t>p.E206K</t>
  </si>
  <si>
    <t>p.N712S</t>
  </si>
  <si>
    <t>p.G391R</t>
  </si>
  <si>
    <t>p.R787*</t>
  </si>
  <si>
    <t>p.E881Q</t>
  </si>
  <si>
    <t>p.D430N</t>
  </si>
  <si>
    <t>p.V829M</t>
  </si>
  <si>
    <t>p.D121H</t>
  </si>
  <si>
    <t>p.E2913A</t>
  </si>
  <si>
    <t>p.V343L</t>
  </si>
  <si>
    <t>p.K460E</t>
  </si>
  <si>
    <t>p.R283T</t>
  </si>
  <si>
    <t>p.E1811K</t>
  </si>
  <si>
    <t>p.E1411Q</t>
  </si>
  <si>
    <t>p.G266R</t>
  </si>
  <si>
    <t>p.R175H</t>
  </si>
  <si>
    <t>p.R273C</t>
  </si>
  <si>
    <t>p.Q104*</t>
  </si>
  <si>
    <t>p.R273H</t>
  </si>
  <si>
    <t>p.L145P</t>
  </si>
  <si>
    <t>p.R905Q</t>
  </si>
  <si>
    <t>p.A291T</t>
  </si>
  <si>
    <t>p.F973V</t>
  </si>
  <si>
    <t>p.A46T</t>
  </si>
  <si>
    <t>Position</t>
  </si>
  <si>
    <t>MutationTaster</t>
  </si>
  <si>
    <t>RAD50</t>
  </si>
  <si>
    <t>0.011</t>
  </si>
  <si>
    <t>LUCITANIB</t>
  </si>
  <si>
    <t>AXITINIB</t>
  </si>
  <si>
    <t>CDK1/2INHIBITORIII</t>
  </si>
  <si>
    <t>CEDIRANIB</t>
  </si>
  <si>
    <t>DOVITINIB</t>
  </si>
  <si>
    <t>ENMD-2076</t>
  </si>
  <si>
    <t>FORETINIB</t>
  </si>
  <si>
    <t>LENVATINIB</t>
  </si>
  <si>
    <t>LINIFANIB</t>
  </si>
  <si>
    <t>MOTESANIB</t>
  </si>
  <si>
    <t>N-(4-CHLOROPHENYL)-2-[(PYRIDIN-4-YLMETHYL)AMINO]BENZAMIDE</t>
  </si>
  <si>
    <t>NINTEDANIB</t>
  </si>
  <si>
    <t>OSI-930</t>
  </si>
  <si>
    <t>PAZOPANIB</t>
  </si>
  <si>
    <t>REGORAFENIB</t>
  </si>
  <si>
    <t>SUNITINIB</t>
  </si>
  <si>
    <t>TELATINIB</t>
  </si>
  <si>
    <t>TIVOZANIB</t>
  </si>
  <si>
    <t>VANDETANIB</t>
  </si>
  <si>
    <t>VATALANIB</t>
  </si>
  <si>
    <t>DASATINIB</t>
  </si>
  <si>
    <t>MEMANTINE</t>
  </si>
  <si>
    <t>FELBAMATE</t>
  </si>
  <si>
    <t>DEXTROMETHORPHAN HYDROBROMIDE</t>
  </si>
  <si>
    <t>DIZOCILPINE</t>
  </si>
  <si>
    <t>D-SERINE</t>
  </si>
  <si>
    <t>KETAMINE</t>
  </si>
  <si>
    <t>D-AP5</t>
  </si>
  <si>
    <t>HOMOQUINOLINIC ACID</t>
  </si>
  <si>
    <t>TCN-201</t>
  </si>
  <si>
    <t>5,7-DICHLOROKYNURENIC ACID</t>
  </si>
  <si>
    <t>GLYCINE</t>
  </si>
  <si>
    <t>SELFOTEL</t>
  </si>
  <si>
    <t>PHENCYCLIDINE</t>
  </si>
  <si>
    <t>NVP-AAM077</t>
  </si>
  <si>
    <t>TENOCYCLIDINE</t>
  </si>
  <si>
    <t>L-GLUTAMIC ACID</t>
  </si>
  <si>
    <t>HALOTHANE</t>
  </si>
  <si>
    <t>BMS-908662</t>
  </si>
  <si>
    <t>SORAFENIB (TOSYLATE)</t>
  </si>
  <si>
    <t>EVEROLIMUS</t>
  </si>
  <si>
    <t>RAPAMYCIN</t>
  </si>
  <si>
    <t>VINORELBINE</t>
  </si>
  <si>
    <t>OLAPARIB</t>
  </si>
  <si>
    <t>CARBOPLATIN</t>
  </si>
  <si>
    <t>RUCAPARIB</t>
  </si>
  <si>
    <t>VELIPARIB</t>
  </si>
  <si>
    <t>BMN673</t>
  </si>
  <si>
    <t>EPZ-5676</t>
  </si>
  <si>
    <t>SGC0946</t>
  </si>
  <si>
    <t>RGB-286638</t>
  </si>
  <si>
    <t>ENZASTAURIN</t>
  </si>
  <si>
    <t>STAUROSPORINE</t>
  </si>
  <si>
    <t>N-[(1S)-2-AMINO-1-PHENYLETHYL]-5-(1H-PYRROLO[2,3-B]PYRIDIN-4-YL)THIOPHENE-2-CARBOXAMIDE</t>
  </si>
  <si>
    <t>DB04395</t>
  </si>
  <si>
    <t>ISOQUINOLINE-5-SULFONIC ACID (2-(2-(4-CHLOROBENZYLOXY)ETHYLAMINO)ETHYL)AMIDE</t>
  </si>
  <si>
    <t>RO4929097</t>
  </si>
  <si>
    <t>CISPLATINUM</t>
  </si>
  <si>
    <t>PBIT</t>
  </si>
  <si>
    <t>5-FLUOROURIDINE</t>
  </si>
  <si>
    <t>IBRUTINIB</t>
  </si>
  <si>
    <t>AVL-292</t>
  </si>
  <si>
    <t>INOSITOL 1,3,4,5-TETRAKISPHOSPHATE</t>
  </si>
  <si>
    <t>TEMOZOLOMIDE</t>
  </si>
  <si>
    <t>CAFFEINE</t>
  </si>
  <si>
    <t>SIROLIMUS</t>
  </si>
  <si>
    <t>NERATINIB</t>
  </si>
  <si>
    <t>PELITINIB</t>
  </si>
  <si>
    <t>BMS-599626</t>
  </si>
  <si>
    <t>MUBRITINIB</t>
  </si>
  <si>
    <t>AZD8931</t>
  </si>
  <si>
    <t>DACOMITINIB</t>
  </si>
  <si>
    <t>CUDC-101</t>
  </si>
  <si>
    <t>AEE 788</t>
  </si>
  <si>
    <t>CP-724714</t>
  </si>
  <si>
    <t>FALNIDAMOL</t>
  </si>
  <si>
    <t>POZIOTINIB</t>
  </si>
  <si>
    <t>GEFITINIB</t>
  </si>
  <si>
    <t>ARRY-380</t>
  </si>
  <si>
    <t>TAK-285</t>
  </si>
  <si>
    <t>AFATINIB (DIMALEATE)</t>
  </si>
  <si>
    <t>LAPATINIB (DITOSYLATE)</t>
  </si>
  <si>
    <t>BMS-690514</t>
  </si>
  <si>
    <t>TANDUTINIB</t>
  </si>
  <si>
    <t>AMUVATINIB</t>
  </si>
  <si>
    <t>TSU-68</t>
  </si>
  <si>
    <t>SU11652</t>
  </si>
  <si>
    <t>MASITINIB</t>
  </si>
  <si>
    <t>GTP-14564</t>
  </si>
  <si>
    <t>CRENOLANIB</t>
  </si>
  <si>
    <t>NILOTINIB</t>
  </si>
  <si>
    <t>IMATINIB (MESYLATE)</t>
  </si>
  <si>
    <t>CRIZOTINIB</t>
  </si>
  <si>
    <t>ASP3026</t>
  </si>
  <si>
    <t>PF-06463922</t>
  </si>
  <si>
    <t>MK-2206</t>
  </si>
  <si>
    <t>CABOZANTINIB</t>
  </si>
  <si>
    <t>GDC-0941</t>
  </si>
  <si>
    <t>CH5132799</t>
  </si>
  <si>
    <t>QUERCETIN</t>
  </si>
  <si>
    <t>GDC-0032</t>
  </si>
  <si>
    <t>XL147</t>
  </si>
  <si>
    <t>GDC-0980</t>
  </si>
  <si>
    <t>PI-103</t>
  </si>
  <si>
    <t>SF1126</t>
  </si>
  <si>
    <t>PKI-587</t>
  </si>
  <si>
    <t>INK-1117</t>
  </si>
  <si>
    <t>GSK2636771</t>
  </si>
  <si>
    <t>XL765</t>
  </si>
  <si>
    <t>PF-04691502</t>
  </si>
  <si>
    <t>ZSTK474</t>
  </si>
  <si>
    <t>GSK2126458</t>
  </si>
  <si>
    <t>TEMSIROLIMUS</t>
  </si>
  <si>
    <t>NVP-BGT226</t>
  </si>
  <si>
    <t>WORTMANNIN</t>
  </si>
  <si>
    <t>DUVELISIB</t>
  </si>
  <si>
    <t>RIGOSERTIB</t>
  </si>
  <si>
    <t>DOCETAXEL</t>
  </si>
  <si>
    <t>CABOZANTINIB (S-MALATE)</t>
  </si>
  <si>
    <t>QUIZARTINIB</t>
  </si>
  <si>
    <t>MIDOSTAURIN</t>
  </si>
  <si>
    <t>APATINIB</t>
  </si>
  <si>
    <t>PONATINIB</t>
  </si>
  <si>
    <t>MOTESANIB (DIPHOSPHATE)</t>
  </si>
  <si>
    <t>PAZOPANIB (HYDROCHLORIDE)</t>
  </si>
  <si>
    <t>SUNITINIB (MALATE)</t>
  </si>
  <si>
    <t>MYRICETIN</t>
  </si>
  <si>
    <t>2-((9H-PURIN-6-YLTHIO)METHYL)-5-CHLORO-3-(2-METHOXYPHENYL)QUINAZOLIN-4(3H)-ONE</t>
  </si>
  <si>
    <t>3-[4-AMINO-1-(1-METHYLETHYL)-1H-PYRAZOLO[3,4-D]PYRIMIDIN-3-YL]PHENOL</t>
  </si>
  <si>
    <t>1-METHYL-3-NAPHTHALEN-2-YL-1H-PYRAZOLO[3,4-D]PYRIMIDIN-4-AMINE</t>
  </si>
  <si>
    <t>LY294002</t>
  </si>
  <si>
    <t>AZD5363</t>
  </si>
  <si>
    <t>GDC-0068</t>
  </si>
  <si>
    <t>TRICIRIBINE</t>
  </si>
  <si>
    <t>GSK2110183</t>
  </si>
  <si>
    <t>PERIFOSINE</t>
  </si>
  <si>
    <t>PIMASERTIB</t>
  </si>
  <si>
    <t>SELUMETINIB</t>
  </si>
  <si>
    <t>TRAMETINIB</t>
  </si>
  <si>
    <t>ANACARDIC ACID</t>
  </si>
  <si>
    <t>CURCUMIN</t>
  </si>
  <si>
    <t>LYS-COA</t>
  </si>
  <si>
    <t>GARCINOL</t>
  </si>
  <si>
    <t>PLUMBAGIN</t>
  </si>
  <si>
    <t>RUXOLITINIB</t>
  </si>
  <si>
    <t>AZD1480</t>
  </si>
  <si>
    <t>BARICITINIB</t>
  </si>
  <si>
    <t>PACRITINIB</t>
  </si>
  <si>
    <t>TOFACITINIB</t>
  </si>
  <si>
    <t>BRIVANIB</t>
  </si>
  <si>
    <t>RAF265</t>
  </si>
  <si>
    <t>VEGF RECEPTOR 2 KINASE INHIBITOR II</t>
  </si>
  <si>
    <t>KRN-633</t>
  </si>
  <si>
    <t>N-[5-(ETHYLSULFONYL)-2-METHOXYPHENYL]-5-[3-(2-PYRIDINYL)PHENYL]-1,3-OXAZOL-2-AMINE</t>
  </si>
  <si>
    <t>N~4~-METHYL-N~4~-(3-METHYL-1H-INDAZOL-6-YL)-N~2~-(3,4,5-TRIMETHOXYPHENYL)PYRIMIDINE-2,4-DIAMINE</t>
  </si>
  <si>
    <t>3-[(4-bromo-2,6-difluorophenyl)methoxy]-5-[[[[4-(1-pyrrolidinyl)butyl]amino]carbonyl]amino]-4-isothiazolecarboxamide</t>
  </si>
  <si>
    <t>G007-LK</t>
  </si>
  <si>
    <t>JSI-124</t>
  </si>
  <si>
    <t>ADAPALENE</t>
  </si>
  <si>
    <t>ALITRETINOIN</t>
  </si>
  <si>
    <t>TAMIBAROTENE</t>
  </si>
  <si>
    <t>ISOTRETINOIN</t>
  </si>
  <si>
    <t>TAZAROTENE</t>
  </si>
  <si>
    <t>ACITRETIN</t>
  </si>
  <si>
    <t>TTNPB</t>
  </si>
  <si>
    <t>BMS614</t>
  </si>
  <si>
    <t>BMS753</t>
  </si>
  <si>
    <t>FENRETINIDE</t>
  </si>
  <si>
    <t>153559-76-3</t>
  </si>
  <si>
    <t>ETRETINATE</t>
  </si>
  <si>
    <t>IRINOTECAN</t>
  </si>
  <si>
    <t>TOPOTECAN</t>
  </si>
  <si>
    <t>NKTR-102</t>
  </si>
  <si>
    <t>CAMPTOTHECIN</t>
  </si>
  <si>
    <t>RUBITECAN</t>
  </si>
  <si>
    <t>LURTOTECAN</t>
  </si>
  <si>
    <t>KARENITECIN</t>
  </si>
  <si>
    <t>ELSAMITRUCIN</t>
  </si>
  <si>
    <t>2,3-DIMETHOXY-12H-[1,3]DIOXOLO[5,6]INDENO[1,2-C]ISOQUINOLIN-6-IUM</t>
  </si>
  <si>
    <t>4-(5,11-DIOXO-5H-INDENO[1,2-C]ISOQUINOLIN-6(11H)-YL)BUTANOATE</t>
  </si>
  <si>
    <t>EDOTECARIN</t>
  </si>
  <si>
    <t>LUCANTHONE</t>
  </si>
  <si>
    <t>ALISERTIB</t>
  </si>
  <si>
    <t>DINACICLIB</t>
  </si>
  <si>
    <t>SORAFENIB</t>
  </si>
  <si>
    <t>ADENOSINE TRIPHOSPHATE</t>
  </si>
  <si>
    <t>TAMOXIFEN</t>
  </si>
  <si>
    <t>LY2835219</t>
  </si>
  <si>
    <t>LEE011</t>
  </si>
  <si>
    <t>FLAVOPIRIDOL</t>
  </si>
  <si>
    <t>PALBOCICLIB</t>
  </si>
  <si>
    <t>SU9516</t>
  </si>
  <si>
    <t>FASCAPLYSIN</t>
  </si>
  <si>
    <t>CDK4 INHIBITOR</t>
  </si>
  <si>
    <t>P276-00</t>
  </si>
  <si>
    <t>APREMILAST</t>
  </si>
  <si>
    <t>MKC-1</t>
  </si>
  <si>
    <t>AC1OCFY2</t>
  </si>
  <si>
    <t>PURVALANOL (A/B)</t>
  </si>
  <si>
    <t>LAPATINIB</t>
  </si>
  <si>
    <t>PENTOSAN POLYSULFATE</t>
  </si>
  <si>
    <t>THALIDOMIDE</t>
  </si>
  <si>
    <t>1058137-23-7</t>
  </si>
  <si>
    <t>IMATINIB</t>
  </si>
  <si>
    <t>TAK-593</t>
  </si>
  <si>
    <t>AKT INHIBITOR X</t>
  </si>
  <si>
    <t>RUBOXISTAURIN</t>
  </si>
  <si>
    <t>AZD1208</t>
  </si>
  <si>
    <t>SGI-1776</t>
  </si>
  <si>
    <t>(4R)-7,8-DICHLORO-1',9-DIMETHYL-1-OXO-1,2,4,9-TETRAHYDROSPIRO[BETA-CARBOLINE-3,4'-PIPERIDINE]-4-CARBONITRILE</t>
  </si>
  <si>
    <t>S,S-(2-HYDROXYETHYL)THIOCYSTEINE</t>
  </si>
  <si>
    <t>IMIDAZOPYRIDAZIN 1</t>
  </si>
  <si>
    <t>DB07151</t>
  </si>
  <si>
    <t>N-PHENYL-1H-PYRROLO[2,3-B]PYRIDIN-3-AMINE</t>
  </si>
  <si>
    <t>(2S)-1,3-BENZOTHIAZOL-2-YL{2-[(2-PYRIDIN-3-YLETHYL)AMINO]PYRIMIDIN-4-YL}ETHANENITRILE</t>
  </si>
  <si>
    <t>(4R)-7-CHLORO-9-METHYL-1-OXO-1,2,4,9-TETRAHYDROSPIRO[BETA-CARBOLINE-3,4'-PIPERIDINE]-4-CARBONITRILE</t>
  </si>
  <si>
    <t>2,3-DIPHENYL-1H-INDOLE-7-CARBOXYLIC ACID</t>
  </si>
  <si>
    <t>(3E)-3-[(4-HYDROXYPHENYL)IMINO]-1H-INDOL-2(3H)-ONE</t>
  </si>
  <si>
    <t>3,4-DIHYDROXY-1-METHYLQUINOLIN-2(1H)-ONE</t>
  </si>
  <si>
    <t>DB01790</t>
  </si>
  <si>
    <t>CYCLIC ADENOSINE MONOPHOSPHATE</t>
  </si>
  <si>
    <t>HYDROCHLOROTHIAZIDE</t>
  </si>
  <si>
    <t>GV1001</t>
  </si>
  <si>
    <t>AT9283</t>
  </si>
  <si>
    <t>SARACATINIB</t>
  </si>
  <si>
    <t>SU6656</t>
  </si>
  <si>
    <t>Primary breast cancers METABRIC (n=139)</t>
  </si>
  <si>
    <t>Primary breast cancers this study (n=9)</t>
  </si>
  <si>
    <t>p-value</t>
  </si>
  <si>
    <t>ER-negative/ HER2-positive</t>
  </si>
  <si>
    <t>Primary breast cancers METABRIC (n=335)</t>
  </si>
  <si>
    <t>Primary breast cancers this study (n=8)</t>
  </si>
  <si>
    <t>Triple-negative</t>
  </si>
  <si>
    <r>
      <rPr>
        <b/>
        <sz val="12"/>
        <color theme="1"/>
        <rFont val="Arial"/>
      </rPr>
      <t>Supplementary Table S1.</t>
    </r>
    <r>
      <rPr>
        <sz val="12"/>
        <color theme="1"/>
        <rFont val="Arial"/>
      </rPr>
      <t xml:space="preserve"> Clinico-pathologic characteristics of primary breast cancers from our series and the METABRIC study and comparative analyses of the frequencies of somatic mutations found in the 341 genes analyzed.</t>
    </r>
  </si>
  <si>
    <t>Sequence Forward</t>
  </si>
  <si>
    <t>Sequence Reverse</t>
  </si>
  <si>
    <r>
      <rPr>
        <b/>
        <i/>
        <sz val="11"/>
        <color rgb="FF000000"/>
        <rFont val="Arial"/>
      </rPr>
      <t>TP53</t>
    </r>
    <r>
      <rPr>
        <b/>
        <sz val="11"/>
        <color rgb="FF000000"/>
        <rFont val="Arial"/>
      </rPr>
      <t xml:space="preserve"> exons</t>
    </r>
  </si>
  <si>
    <r>
      <rPr>
        <b/>
        <sz val="12"/>
        <color theme="1"/>
        <rFont val="Arial"/>
      </rPr>
      <t>Supplementary Table S2.</t>
    </r>
    <r>
      <rPr>
        <sz val="12"/>
        <color theme="1"/>
        <rFont val="Arial"/>
      </rPr>
      <t xml:space="preserve"> </t>
    </r>
    <r>
      <rPr>
        <i/>
        <sz val="12"/>
        <color theme="1"/>
        <rFont val="Arial"/>
      </rPr>
      <t>TP53</t>
    </r>
    <r>
      <rPr>
        <sz val="12"/>
        <color theme="1"/>
        <rFont val="Arial"/>
      </rPr>
      <t xml:space="preserve"> Sanger sequencing primers used in this study.</t>
    </r>
  </si>
  <si>
    <t>Sample ID</t>
  </si>
  <si>
    <t>Target Territory</t>
  </si>
  <si>
    <t>Total Reads</t>
  </si>
  <si>
    <t>Percent Selected Bases</t>
  </si>
  <si>
    <t>Mean Target Coverage</t>
  </si>
  <si>
    <t>Percent Target Bases 2X</t>
  </si>
  <si>
    <t>Percent Target Bases 10X</t>
  </si>
  <si>
    <t>Percent Target Bases 20X</t>
  </si>
  <si>
    <t>Percent Target Bases 30X</t>
  </si>
  <si>
    <t>Percent Target Bases 40X</t>
  </si>
  <si>
    <t>Percent Target Bases 50X</t>
  </si>
  <si>
    <t>Percent Target Bases 100X</t>
  </si>
  <si>
    <t>10C</t>
  </si>
  <si>
    <t>12C</t>
  </si>
  <si>
    <t>13C</t>
  </si>
  <si>
    <t>14C</t>
  </si>
  <si>
    <t>15C</t>
  </si>
  <si>
    <t>16C</t>
  </si>
  <si>
    <t>188C</t>
  </si>
  <si>
    <t>19C</t>
  </si>
  <si>
    <t>19M</t>
  </si>
  <si>
    <t>19P</t>
  </si>
  <si>
    <t>1C</t>
  </si>
  <si>
    <t>48C</t>
  </si>
  <si>
    <t>4C</t>
  </si>
  <si>
    <t>52C</t>
  </si>
  <si>
    <t>5C</t>
  </si>
  <si>
    <t>6C</t>
  </si>
  <si>
    <t>7C</t>
  </si>
  <si>
    <t>7M</t>
  </si>
  <si>
    <t>7P</t>
  </si>
  <si>
    <t>8C</t>
  </si>
  <si>
    <t>9C</t>
  </si>
  <si>
    <t>Normal</t>
  </si>
  <si>
    <t>Type</t>
  </si>
  <si>
    <r>
      <rPr>
        <b/>
        <sz val="12"/>
        <rFont val="Arial"/>
      </rPr>
      <t>Supplementary Table S3.</t>
    </r>
    <r>
      <rPr>
        <sz val="12"/>
        <rFont val="Arial"/>
      </rPr>
      <t xml:space="preserve"> Sequencing statistics </t>
    </r>
  </si>
  <si>
    <t>Chrom</t>
  </si>
  <si>
    <t>Start</t>
  </si>
  <si>
    <t>End</t>
  </si>
  <si>
    <t>Band</t>
  </si>
  <si>
    <r>
      <rPr>
        <b/>
        <sz val="12"/>
        <color theme="1"/>
        <rFont val="Arial"/>
      </rPr>
      <t>Supplementary Table S5.</t>
    </r>
    <r>
      <rPr>
        <sz val="12"/>
        <color theme="1"/>
        <rFont val="Arial"/>
      </rPr>
      <t xml:space="preserve"> Gene copy number alterations identified in the primary breast cancers and paired metastases.</t>
    </r>
  </si>
  <si>
    <t>-2, homozygous deletion, -1 loss, 1 gain, 2 amplification.</t>
  </si>
  <si>
    <t>Please note that due to insufficient sequencing depth, case 7 and 19 were excluded from the copy number analysis.</t>
  </si>
  <si>
    <t>Genetic alteration</t>
  </si>
  <si>
    <t>ID</t>
  </si>
  <si>
    <t>loh</t>
  </si>
  <si>
    <t>p.L423L</t>
  </si>
  <si>
    <t>Silent</t>
  </si>
  <si>
    <t>passenger</t>
  </si>
  <si>
    <t>Subclonal</t>
  </si>
  <si>
    <t>p.G1441G</t>
  </si>
  <si>
    <t>Clonal</t>
  </si>
  <si>
    <t>p.I812I</t>
  </si>
  <si>
    <t>Missense_Mutation</t>
  </si>
  <si>
    <t>Passenger</t>
  </si>
  <si>
    <t>p.L641L</t>
  </si>
  <si>
    <t>p.L712L</t>
  </si>
  <si>
    <t>Nonsense_Mutation</t>
  </si>
  <si>
    <t>likely_pathogenic</t>
  </si>
  <si>
    <t>p.X187_splice</t>
  </si>
  <si>
    <t>Splice_Site</t>
  </si>
  <si>
    <t>p.L569F</t>
  </si>
  <si>
    <t>p.Y567Y</t>
  </si>
  <si>
    <t>p.X385_splice</t>
  </si>
  <si>
    <t>p.R278R</t>
  </si>
  <si>
    <t>p.A572G</t>
  </si>
  <si>
    <t>p.N4694N</t>
  </si>
  <si>
    <t>Splice_Region</t>
  </si>
  <si>
    <t>p.D401G</t>
  </si>
  <si>
    <t>p.L111Ffs*40</t>
  </si>
  <si>
    <t>Frame_Shift_Ins</t>
  </si>
  <si>
    <t>p.L277P</t>
  </si>
  <si>
    <t>Driver</t>
  </si>
  <si>
    <t>p.V959M</t>
  </si>
  <si>
    <t>p.A99P</t>
  </si>
  <si>
    <t>p.R248Q</t>
  </si>
  <si>
    <t>p.R161R</t>
  </si>
  <si>
    <t>p.L1018L</t>
  </si>
  <si>
    <t>p.Q732Q</t>
  </si>
  <si>
    <t>p.X127_splice</t>
  </si>
  <si>
    <t>p.A180A</t>
  </si>
  <si>
    <t>p.G1855G</t>
  </si>
  <si>
    <t>p.L4217L</t>
  </si>
  <si>
    <t>p.L84L</t>
  </si>
  <si>
    <t>p.L1637L</t>
  </si>
  <si>
    <t>p.I640I</t>
  </si>
  <si>
    <t>p.L979L</t>
  </si>
  <si>
    <t>p.L72L</t>
  </si>
  <si>
    <t>p.X12_splice</t>
  </si>
  <si>
    <t>p.L203L</t>
  </si>
  <si>
    <t>p.P404L</t>
  </si>
  <si>
    <t>p.D109Y</t>
  </si>
  <si>
    <t>p.V486V</t>
  </si>
  <si>
    <t>p.S241A</t>
  </si>
  <si>
    <t>p.S1486G</t>
  </si>
  <si>
    <t>p.L90L</t>
  </si>
  <si>
    <t>p.S304T</t>
  </si>
  <si>
    <t>p.X1199_splice</t>
  </si>
  <si>
    <t>p.V1501L</t>
  </si>
  <si>
    <t>p.Q450dup</t>
  </si>
  <si>
    <t>In_Frame_Ins</t>
  </si>
  <si>
    <t>p.R155H</t>
  </si>
  <si>
    <t>p.H677Q</t>
  </si>
  <si>
    <t>p.C135R</t>
  </si>
  <si>
    <t>p.S546S</t>
  </si>
  <si>
    <t>p.D1880H</t>
  </si>
  <si>
    <t>p.M1136I</t>
  </si>
  <si>
    <t>p.G86G</t>
  </si>
  <si>
    <t>p.L324L</t>
  </si>
  <si>
    <t>p.Q3603Q</t>
  </si>
  <si>
    <t>p.X216_splice</t>
  </si>
  <si>
    <t>p.X593_splice</t>
  </si>
  <si>
    <t>p.H358Vfs*3</t>
  </si>
  <si>
    <t>Frame_Shift_Del</t>
  </si>
  <si>
    <t>p.R868Q</t>
  </si>
  <si>
    <t>p.A344A</t>
  </si>
  <si>
    <t>p.L525L</t>
  </si>
  <si>
    <t>p.X830_splice</t>
  </si>
  <si>
    <t>p.P36Afs*7</t>
  </si>
  <si>
    <t>p.P122P</t>
  </si>
  <si>
    <t>p.T7T</t>
  </si>
  <si>
    <t>p.Q4248Rfs*91</t>
  </si>
  <si>
    <t>CGGGGTGTAGGAAATAGGCCGGACAGGCACCT</t>
  </si>
  <si>
    <t>p.E174Q</t>
  </si>
  <si>
    <t>p.A209A</t>
  </si>
  <si>
    <t>p.P800L</t>
  </si>
  <si>
    <t>p.Y1297*</t>
  </si>
  <si>
    <t>p.S139S</t>
  </si>
  <si>
    <t>p.V1129I</t>
  </si>
  <si>
    <t>p.Q99E</t>
  </si>
  <si>
    <t>p.N589S</t>
  </si>
  <si>
    <t>p.S318F</t>
  </si>
  <si>
    <t>p.P2212L</t>
  </si>
  <si>
    <t>p.A84Pfs*39</t>
  </si>
  <si>
    <t>p.A1822T</t>
  </si>
  <si>
    <t>p.E1564G</t>
  </si>
  <si>
    <t>p.C238F</t>
  </si>
  <si>
    <t>p.T125T</t>
  </si>
  <si>
    <t>p.P1307P</t>
  </si>
  <si>
    <t>p.L281P</t>
  </si>
  <si>
    <t>p.H948N</t>
  </si>
  <si>
    <t>p.P254L</t>
  </si>
  <si>
    <t>p.R306*</t>
  </si>
  <si>
    <t>p.P314P</t>
  </si>
  <si>
    <t>p.L273V</t>
  </si>
  <si>
    <t>p.W628C</t>
  </si>
  <si>
    <t>p.S2201C</t>
  </si>
  <si>
    <t>p.Q1255P</t>
  </si>
  <si>
    <t>p.F338Lfs*7</t>
  </si>
  <si>
    <t>p.T1042S</t>
  </si>
  <si>
    <t>p.E224E</t>
  </si>
  <si>
    <t>p.X840_splice</t>
  </si>
  <si>
    <t>INHA</t>
  </si>
  <si>
    <t>p.P166L</t>
  </si>
  <si>
    <t>p.G745S</t>
  </si>
  <si>
    <t>p.Q930*</t>
  </si>
  <si>
    <t>p.T992T</t>
  </si>
  <si>
    <t>p.V268V</t>
  </si>
  <si>
    <t>p.D143D</t>
  </si>
  <si>
    <t>3A</t>
  </si>
  <si>
    <t>Breast</t>
  </si>
  <si>
    <t>2A</t>
  </si>
  <si>
    <t>CNS Cancer</t>
  </si>
  <si>
    <t>Bladder</t>
  </si>
  <si>
    <t>Ovarian</t>
  </si>
  <si>
    <t>Prostate</t>
  </si>
  <si>
    <r>
      <rPr>
        <b/>
        <sz val="12"/>
        <color theme="1"/>
        <rFont val="Arial"/>
      </rPr>
      <t>Supplementary Table S4.</t>
    </r>
    <r>
      <rPr>
        <sz val="12"/>
        <color theme="1"/>
        <rFont val="Arial"/>
      </rPr>
      <t xml:space="preserve"> Somatic mutations identified in 17 pairs of primary breast cancers and matched metastases using targeted massively parallel sequencing.</t>
    </r>
  </si>
  <si>
    <t>Symbol</t>
  </si>
  <si>
    <t>Ref</t>
  </si>
  <si>
    <t>Alt</t>
  </si>
  <si>
    <t>Variant</t>
  </si>
  <si>
    <t>Normal MAF</t>
  </si>
  <si>
    <t>Tumor DP</t>
  </si>
  <si>
    <t>Normal DP</t>
  </si>
  <si>
    <t>OncoKB Level</t>
  </si>
  <si>
    <t>OncoKB Cancer Type</t>
  </si>
  <si>
    <t>Cancer gene census</t>
  </si>
  <si>
    <t>Kandoth et al</t>
  </si>
  <si>
    <t>Lawrence et al</t>
  </si>
  <si>
    <t>ExAC AF</t>
  </si>
  <si>
    <t>PROVEAN</t>
  </si>
  <si>
    <t>FATHMM</t>
  </si>
  <si>
    <t>Chasm (breast)</t>
  </si>
  <si>
    <t>LOH</t>
  </si>
  <si>
    <t>Pathogenicity</t>
  </si>
  <si>
    <t>Hotspot</t>
  </si>
  <si>
    <t>Cancer Cell Fraction</t>
  </si>
  <si>
    <t>Clonal Status</t>
  </si>
  <si>
    <t>Detection method</t>
  </si>
  <si>
    <t>Mutation caller</t>
  </si>
  <si>
    <t>Interrogation</t>
  </si>
  <si>
    <t>4P, 4M</t>
  </si>
  <si>
    <t>11P</t>
  </si>
  <si>
    <t>5P, 5M, 12M</t>
  </si>
  <si>
    <t>6P, 6M</t>
  </si>
  <si>
    <t>amplified</t>
  </si>
  <si>
    <t>likely pathogenic mutation</t>
  </si>
  <si>
    <t>deleted</t>
  </si>
  <si>
    <t>Drugs</t>
  </si>
  <si>
    <t>Number of cases altered</t>
  </si>
  <si>
    <t>Percentage of cases altered</t>
  </si>
  <si>
    <t>METABRIC (n=335)</t>
  </si>
  <si>
    <t>Our study (n=8)</t>
  </si>
  <si>
    <t>TNBC (primary tumors)</t>
  </si>
  <si>
    <t>ER-negative/HER2-positive (primary tumors)</t>
  </si>
  <si>
    <t>METABRIC (n=139)</t>
  </si>
  <si>
    <t>Our study (n=9)</t>
  </si>
  <si>
    <t>Genes from Input</t>
  </si>
  <si>
    <t>Pathways in cancer</t>
  </si>
  <si>
    <t>Endocrine resistance</t>
  </si>
  <si>
    <t>Breast cancer</t>
  </si>
  <si>
    <t>Prostate cancer</t>
  </si>
  <si>
    <t>Chronic myeloid leukemia</t>
  </si>
  <si>
    <t>Bladder cancer</t>
  </si>
  <si>
    <t>Glioma</t>
  </si>
  <si>
    <t>Melanoma</t>
  </si>
  <si>
    <t>PIP3 activates AKT signaling</t>
  </si>
  <si>
    <t>GAB1 signalosome</t>
  </si>
  <si>
    <t>PI3K/AKT activation</t>
  </si>
  <si>
    <t>HIF-1 signaling pathway</t>
  </si>
  <si>
    <t>Endometrial cancer</t>
  </si>
  <si>
    <t>Role of LAT2/NTAL/LAB on calcium mobilization</t>
  </si>
  <si>
    <t>Non-small cell lung cancer</t>
  </si>
  <si>
    <t>Thyroid hormone signaling pathway</t>
  </si>
  <si>
    <t>Signaling by the B Cell Receptor (BCR)</t>
  </si>
  <si>
    <t>ErbB signaling pathway</t>
  </si>
  <si>
    <t>Signaling by SCF-KIT</t>
  </si>
  <si>
    <t>Cellular Senescence</t>
  </si>
  <si>
    <t>Downstream signaling events of B Cell Receptor (BCR)</t>
  </si>
  <si>
    <t>PI3K/AKT Signaling in Cancer</t>
  </si>
  <si>
    <t>Proteoglycans in cancer</t>
  </si>
  <si>
    <t>MicroRNAs in cancer</t>
  </si>
  <si>
    <t>Pancreatic cancer</t>
  </si>
  <si>
    <t>Constitutive Signaling by AKT1 E17K in Cancer</t>
  </si>
  <si>
    <t>AKT phosphorylates targets in the cytosol</t>
  </si>
  <si>
    <t>Diseases of signal transduction</t>
  </si>
  <si>
    <t>Platinum drug resistance</t>
  </si>
  <si>
    <t>Cdk2, 4, and 6 bind cyclin D in G1, while cdk2/cyclin E promotes the G1/S transition.</t>
  </si>
  <si>
    <t>Cellular responses to stress</t>
  </si>
  <si>
    <t>PI3K-Akt signaling pathway</t>
  </si>
  <si>
    <t>p53 Signaling Pathway</t>
  </si>
  <si>
    <t>Small cell lung cancer</t>
  </si>
  <si>
    <t>HTLV-I infection</t>
  </si>
  <si>
    <t>Signaling by EGFR</t>
  </si>
  <si>
    <t>Colorectal cancer</t>
  </si>
  <si>
    <t>Transcriptional Regulation by TP53</t>
  </si>
  <si>
    <t>Fc epsilon receptor (FCERI) signaling</t>
  </si>
  <si>
    <t>FoxO signaling pathway</t>
  </si>
  <si>
    <t>CTCF: First Multivalent Nuclear Factor</t>
  </si>
  <si>
    <t>Hepatitis B</t>
  </si>
  <si>
    <t>Signaling events mediated by Hepatocyte Growth Factor Receptor (c-Met)</t>
  </si>
  <si>
    <t>p53 pathway feedback loops 2</t>
  </si>
  <si>
    <t>Downstream signal transduction</t>
  </si>
  <si>
    <t>DAP12 signaling</t>
  </si>
  <si>
    <t>Disease</t>
  </si>
  <si>
    <t>Influence of Ras and Rho proteins on G1 to S Transition</t>
  </si>
  <si>
    <t>Notch-mediated HES/HEY network</t>
  </si>
  <si>
    <t>Generic Transcription Pathway</t>
  </si>
  <si>
    <t>Regulation of Wnt-mediated beta catenin signaling and target gene transcription</t>
  </si>
  <si>
    <t>EGFR tyrosine kinase inhibitor resistance</t>
  </si>
  <si>
    <t>Epstein-Barr virus infection</t>
  </si>
  <si>
    <t>DNA Damage/Telomere Stress Induced Senescence</t>
  </si>
  <si>
    <t>DAP12 interactions</t>
  </si>
  <si>
    <t>Cell Cycle: G1/S Check Point</t>
  </si>
  <si>
    <t>Signaling by PDGF</t>
  </si>
  <si>
    <t>Rap1 signaling pathway</t>
  </si>
  <si>
    <t>Pre-NOTCH Transcription and Translation</t>
  </si>
  <si>
    <t>NGF signalling via TRKA from the plasma membrane</t>
  </si>
  <si>
    <t>Cell cycle</t>
  </si>
  <si>
    <t>Acute myeloid leukemia</t>
  </si>
  <si>
    <t>Longevity regulating pathway</t>
  </si>
  <si>
    <t>Chromatin organization</t>
  </si>
  <si>
    <t>Chromatin modifying enzymes</t>
  </si>
  <si>
    <t>Notch signaling pathway</t>
  </si>
  <si>
    <t>Cell Cycle</t>
  </si>
  <si>
    <t>Insulin/IGF pathway-protein kinase B signaling cascade</t>
  </si>
  <si>
    <t>Transcriptional misregulation in cancer</t>
  </si>
  <si>
    <t>Regulation of TP53 Degradation</t>
  </si>
  <si>
    <t>Insulin signaling pathway</t>
  </si>
  <si>
    <t>Signaling events mediated by VEGFR1 and VEGFR2</t>
  </si>
  <si>
    <t>Regulation of TP53 Expression and Degradation</t>
  </si>
  <si>
    <t>Tumor Suppressor Arf Inhibits Ribosomal Biogenesis</t>
  </si>
  <si>
    <t>Regulation of transcriptional activity by PML</t>
  </si>
  <si>
    <t>Central carbon metabolism in cancer</t>
  </si>
  <si>
    <t>Cyclin D associated events in G1</t>
  </si>
  <si>
    <t>G1 Phase</t>
  </si>
  <si>
    <t>Adaptive Immune System</t>
  </si>
  <si>
    <t>IFN-gamma pathway</t>
  </si>
  <si>
    <t>CDC42 signaling events</t>
  </si>
  <si>
    <t>Viral carcinogenesis</t>
  </si>
  <si>
    <t>ATM Signaling Pathway</t>
  </si>
  <si>
    <t>Costimulation by the CD28 family</t>
  </si>
  <si>
    <t>Regulation of TP53 Activity</t>
  </si>
  <si>
    <t>p53 pathway</t>
  </si>
  <si>
    <t>RMTs methylate histone arginines</t>
  </si>
  <si>
    <t>Pre-NOTCH Expression and Processing</t>
  </si>
  <si>
    <t>Cyclins and Cell Cycle Regulation</t>
  </si>
  <si>
    <t>Hypoxia and p53 in the Cardiovascular system</t>
  </si>
  <si>
    <t>Signalling by NGF</t>
  </si>
  <si>
    <t>VEGF ligand-receptor interactions</t>
  </si>
  <si>
    <t>VEGF binds to VEGFR leading to receptor dimerization</t>
  </si>
  <si>
    <t>TP53 Regulates Transcription of Cell Cycle Genes</t>
  </si>
  <si>
    <t>Cell Cycle: G2/M Checkpoint</t>
  </si>
  <si>
    <t>Oxidative Stress Induced Senescence</t>
  </si>
  <si>
    <t>Signaling by ERBB2</t>
  </si>
  <si>
    <t>Direct p53 effectors</t>
  </si>
  <si>
    <t>Insulin receptor signalling cascade</t>
  </si>
  <si>
    <t>Measles</t>
  </si>
  <si>
    <t>Deubiquitination</t>
  </si>
  <si>
    <t>Gene Expression</t>
  </si>
  <si>
    <t>TCF dependent signaling in response to WNT</t>
  </si>
  <si>
    <t>Regulation of retinoblastoma protein</t>
  </si>
  <si>
    <t>VEGF, Hypoxia, and Angiogenesis</t>
  </si>
  <si>
    <t>Genes</t>
  </si>
  <si>
    <t>Pathways</t>
  </si>
  <si>
    <t>P-value</t>
  </si>
  <si>
    <t>0.0000</t>
  </si>
  <si>
    <t>0.0001</t>
  </si>
  <si>
    <t>0.0002</t>
  </si>
  <si>
    <t>0.0004</t>
  </si>
  <si>
    <t>0.0005</t>
  </si>
  <si>
    <t>0.0006</t>
  </si>
  <si>
    <t>0.0007</t>
  </si>
  <si>
    <t>0.0008</t>
  </si>
  <si>
    <t>0.0010</t>
  </si>
  <si>
    <t>0.0011</t>
  </si>
  <si>
    <t>0.0012</t>
  </si>
  <si>
    <t>0.0013</t>
  </si>
  <si>
    <t>0.0016</t>
  </si>
  <si>
    <t>0.0017</t>
  </si>
  <si>
    <t>0.0018</t>
  </si>
  <si>
    <t>0.0003</t>
  </si>
  <si>
    <t>0.0022</t>
  </si>
  <si>
    <t>0.0024</t>
  </si>
  <si>
    <t>0.0025</t>
  </si>
  <si>
    <t>0.0029</t>
  </si>
  <si>
    <t>0.0031</t>
  </si>
  <si>
    <t>0.0036</t>
  </si>
  <si>
    <t>0.0039</t>
  </si>
  <si>
    <t>0.0040</t>
  </si>
  <si>
    <t>0.0041</t>
  </si>
  <si>
    <t>0.0046</t>
  </si>
  <si>
    <t>0.0048</t>
  </si>
  <si>
    <t>0.0062</t>
  </si>
  <si>
    <t>0.0071</t>
  </si>
  <si>
    <t>0.0075</t>
  </si>
  <si>
    <t>0.0077</t>
  </si>
  <si>
    <t>0.0092</t>
  </si>
  <si>
    <t>0.0009</t>
  </si>
  <si>
    <t>0.0095</t>
  </si>
  <si>
    <t>0.0128</t>
  </si>
  <si>
    <t>0.0151</t>
  </si>
  <si>
    <t>0.0159</t>
  </si>
  <si>
    <t>0.0165</t>
  </si>
  <si>
    <t>0.0015</t>
  </si>
  <si>
    <t>0.0174</t>
  </si>
  <si>
    <t>0.0177</t>
  </si>
  <si>
    <t>0.0195</t>
  </si>
  <si>
    <t>0.0197</t>
  </si>
  <si>
    <t>0.0230</t>
  </si>
  <si>
    <t>0.0019</t>
  </si>
  <si>
    <t>0.0238</t>
  </si>
  <si>
    <t>0.0023</t>
  </si>
  <si>
    <t>0.0296</t>
  </si>
  <si>
    <t>0.0317</t>
  </si>
  <si>
    <t>0.0326</t>
  </si>
  <si>
    <t>0.0335</t>
  </si>
  <si>
    <t>0.0338</t>
  </si>
  <si>
    <t>0.0342</t>
  </si>
  <si>
    <t>0.0378</t>
  </si>
  <si>
    <t>0.0430</t>
  </si>
  <si>
    <t>ER-positive/HER2-negative specific</t>
  </si>
  <si>
    <t>Ras signaling pathway</t>
  </si>
  <si>
    <t>Signaling by Interleukins</t>
  </si>
  <si>
    <t>Angiogenesis</t>
  </si>
  <si>
    <t>Negative regulation of the PI3K/AKT network</t>
  </si>
  <si>
    <t>VEGFA-VEGFR2 Pathway</t>
  </si>
  <si>
    <t>Signaling by VEGF</t>
  </si>
  <si>
    <t>MAPK signaling pathway</t>
  </si>
  <si>
    <t>WNT Signaling Pathway</t>
  </si>
  <si>
    <t>Constitutive Signaling by Aberrant PI3K in Cancer</t>
  </si>
  <si>
    <t>MAPK family signaling cascades</t>
  </si>
  <si>
    <t>Aurora A signaling</t>
  </si>
  <si>
    <t>Wnt signaling pathway</t>
  </si>
  <si>
    <t>PI5P, PP2A and IER3 Regulate PI3K/AKT Signaling</t>
  </si>
  <si>
    <t>0.0035</t>
  </si>
  <si>
    <t>Cytokine Signaling in Immune system</t>
  </si>
  <si>
    <t>LKB1 signaling events</t>
  </si>
  <si>
    <t>0.0047</t>
  </si>
  <si>
    <t>VEGFR2 mediated cell proliferation</t>
  </si>
  <si>
    <t>0.0057</t>
  </si>
  <si>
    <t>Genes related to chemotaxis</t>
  </si>
  <si>
    <t>Regulation of TP53 Activity through Association with Co-factors</t>
  </si>
  <si>
    <t>FCERI mediated MAPK activation</t>
  </si>
  <si>
    <t>0.0079</t>
  </si>
  <si>
    <t>0.0116</t>
  </si>
  <si>
    <t>IRS-mediated signalling</t>
  </si>
  <si>
    <t>0.0136</t>
  </si>
  <si>
    <t>Axon guidance</t>
  </si>
  <si>
    <t>0.0138</t>
  </si>
  <si>
    <t>0.0139</t>
  </si>
  <si>
    <t>Telomeres, Telomerase, Cellular Aging, and Immortality</t>
  </si>
  <si>
    <t>colorectal cancer</t>
  </si>
  <si>
    <t>0.0146</t>
  </si>
  <si>
    <t>Focal adhesion</t>
  </si>
  <si>
    <t>0.0147</t>
  </si>
  <si>
    <t>IRS-related events triggered by IGF1R</t>
  </si>
  <si>
    <t>0.0149</t>
  </si>
  <si>
    <t>IGF1R signaling cascade</t>
  </si>
  <si>
    <t>Signaling by Type 1 Insulin-like Growth Factor 1 Receptor (IGF1R)</t>
  </si>
  <si>
    <t>0.0152</t>
  </si>
  <si>
    <t>0.0164</t>
  </si>
  <si>
    <t>Developmental Biology</t>
  </si>
  <si>
    <t>0.0188</t>
  </si>
  <si>
    <t>Validated targets of C-MYC transcriptional repression</t>
  </si>
  <si>
    <t>0.0021</t>
  </si>
  <si>
    <t>0.0210</t>
  </si>
  <si>
    <t>p53 pathway by glucose deprivation</t>
  </si>
  <si>
    <t>0.0225</t>
  </si>
  <si>
    <t>Role of BRCA1, BRCA2 and ATR in Cancer Susceptibility</t>
  </si>
  <si>
    <t>Signaling by Insulin receptor</t>
  </si>
  <si>
    <t>0.0243</t>
  </si>
  <si>
    <t>0.0254</t>
  </si>
  <si>
    <t>0.0027</t>
  </si>
  <si>
    <t>0.0289</t>
  </si>
  <si>
    <t>Rac 1 cell motility signaling pathway</t>
  </si>
  <si>
    <t>0.0298</t>
  </si>
  <si>
    <t>Genes related to PIP3 signaling in cardiac myocytes</t>
  </si>
  <si>
    <t>0.0304</t>
  </si>
  <si>
    <t>0.0030</t>
  </si>
  <si>
    <t>0.0340</t>
  </si>
  <si>
    <t>Signaling pathways regulating pluripotency of stem cells</t>
  </si>
  <si>
    <t>0.0344</t>
  </si>
  <si>
    <t>long term depression</t>
  </si>
  <si>
    <t>0.0034</t>
  </si>
  <si>
    <t>0.0395</t>
  </si>
  <si>
    <t>TP53 Regulates Transcription of DNA Repair Genes</t>
  </si>
  <si>
    <t>0.0404</t>
  </si>
  <si>
    <t>0.0427</t>
  </si>
  <si>
    <t>0.0441</t>
  </si>
  <si>
    <t>Inactivation of Gsk3 by AKT causes accumulation of b-catenin in Alveolar Macrophages</t>
  </si>
  <si>
    <t>0.0489</t>
  </si>
  <si>
    <t>TNBC</t>
  </si>
  <si>
    <t>Brain metastases</t>
  </si>
  <si>
    <t>0.0026</t>
  </si>
  <si>
    <t>0.0032</t>
  </si>
  <si>
    <t>0.0033</t>
  </si>
  <si>
    <t>0.0050</t>
  </si>
  <si>
    <t>0.0052</t>
  </si>
  <si>
    <t>0.0059</t>
  </si>
  <si>
    <t>0.0061</t>
  </si>
  <si>
    <t>p53 signaling pathway</t>
  </si>
  <si>
    <t>0.0074</t>
  </si>
  <si>
    <t>0.0096</t>
  </si>
  <si>
    <t>0.0103</t>
  </si>
  <si>
    <t>Cyclin E associated events during G1/S transition</t>
  </si>
  <si>
    <t>0.0111</t>
  </si>
  <si>
    <t>P53 pathway feedback loops 1</t>
  </si>
  <si>
    <t>0.0115</t>
  </si>
  <si>
    <t>0.0118</t>
  </si>
  <si>
    <t>0.0140</t>
  </si>
  <si>
    <t>0.0144</t>
  </si>
  <si>
    <t>C-MYB transcription factor network</t>
  </si>
  <si>
    <t>0.0150</t>
  </si>
  <si>
    <t>Interleukin-3, 5 and GM-CSF signaling</t>
  </si>
  <si>
    <t>0.0157</t>
  </si>
  <si>
    <t>0.0160</t>
  </si>
  <si>
    <t>0.0162</t>
  </si>
  <si>
    <t>0.0173</t>
  </si>
  <si>
    <t>0.0176</t>
  </si>
  <si>
    <t>G1/S Transition</t>
  </si>
  <si>
    <t>0.0182</t>
  </si>
  <si>
    <t>0.0187</t>
  </si>
  <si>
    <t>0.0207</t>
  </si>
  <si>
    <t>0.0280</t>
  </si>
  <si>
    <t>0.0288</t>
  </si>
  <si>
    <t>0.0320</t>
  </si>
  <si>
    <t>0.0353</t>
  </si>
  <si>
    <t>BARD1 signaling events</t>
  </si>
  <si>
    <t>0.0451</t>
  </si>
  <si>
    <t>SOS-mediated signalling</t>
  </si>
  <si>
    <t>0.0456</t>
  </si>
  <si>
    <t>GRB2 events in EGFR signaling</t>
  </si>
  <si>
    <t>RAF/MAP kinase cascade</t>
  </si>
  <si>
    <t>SHC1 events in EGFR signaling</t>
  </si>
  <si>
    <t>0.0475</t>
  </si>
  <si>
    <t>Skin metastases</t>
  </si>
  <si>
    <t>Signaling by NOTCH</t>
  </si>
  <si>
    <t>PI3 kinase pathway</t>
  </si>
  <si>
    <t>0.0020</t>
  </si>
  <si>
    <t>Adherens junction</t>
  </si>
  <si>
    <t>TGF beta signaling pathway</t>
  </si>
  <si>
    <t>0.0043</t>
  </si>
  <si>
    <t>Skeletal muscle hypertrophy is regulated via AKT/mTOR pathway</t>
  </si>
  <si>
    <t>0.0054</t>
  </si>
  <si>
    <t>0.0069</t>
  </si>
  <si>
    <t>0.0070</t>
  </si>
  <si>
    <t>PI3K Cascade</t>
  </si>
  <si>
    <t>0.0076</t>
  </si>
  <si>
    <t>0.0104</t>
  </si>
  <si>
    <t>0.0106</t>
  </si>
  <si>
    <t>0.0117</t>
  </si>
  <si>
    <t>0.0123</t>
  </si>
  <si>
    <t>Genes related to Wnt-mediated signal transduction</t>
  </si>
  <si>
    <t>0.0163</t>
  </si>
  <si>
    <t>PDGFR-beta signaling pathway</t>
  </si>
  <si>
    <t>0.0166</t>
  </si>
  <si>
    <t>0.0190</t>
  </si>
  <si>
    <t>0.0218</t>
  </si>
  <si>
    <t>Mechanism of Gene Regulation by Peroxisome Proliferators via PPARa(alpha)</t>
  </si>
  <si>
    <t>0.0236</t>
  </si>
  <si>
    <t>0.0248</t>
  </si>
  <si>
    <t>0.0255</t>
  </si>
  <si>
    <t>Thyroid cancer</t>
  </si>
  <si>
    <t>Reelin signaling pathway</t>
  </si>
  <si>
    <t>0.0257</t>
  </si>
  <si>
    <t>0.0290</t>
  </si>
  <si>
    <t>T cell receptor signaling pathway</t>
  </si>
  <si>
    <t>0.0324</t>
  </si>
  <si>
    <t>Canonical Wnt signaling pathway</t>
  </si>
  <si>
    <t>Hippo signaling pathway</t>
  </si>
  <si>
    <t>altered p53 signaling pathway</t>
  </si>
  <si>
    <t>0.0386</t>
  </si>
  <si>
    <t>0.0413</t>
  </si>
  <si>
    <t>CD28 co-stimulation</t>
  </si>
  <si>
    <t>0.0432</t>
  </si>
  <si>
    <t>0.0468</t>
  </si>
  <si>
    <t>0.0479</t>
  </si>
  <si>
    <r>
      <rPr>
        <b/>
        <sz val="11"/>
        <color theme="1"/>
        <rFont val="Calibri"/>
        <family val="2"/>
        <scheme val="minor"/>
      </rPr>
      <t>Supplementary Table S6.</t>
    </r>
    <r>
      <rPr>
        <sz val="11"/>
        <color theme="1"/>
        <rFont val="Calibri"/>
        <family val="2"/>
        <scheme val="minor"/>
      </rPr>
      <t xml:space="preserve"> Pathway analyses of mutations and copy number aberrations that were enriched in metastases vs paired primary tumors per subtype</t>
    </r>
  </si>
  <si>
    <r>
      <rPr>
        <b/>
        <sz val="12"/>
        <color theme="1"/>
        <rFont val="Arial"/>
      </rPr>
      <t>Supplementary Table S7.</t>
    </r>
    <r>
      <rPr>
        <sz val="12"/>
        <color theme="1"/>
        <rFont val="Arial"/>
      </rPr>
      <t xml:space="preserve"> Potentially targetable genetic alterations identified in primary breast cancers and matched metastases.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</si>
</sst>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sz val="8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i/>
      <sz val="11"/>
      <color rgb="FF000000"/>
      <name val="Arial"/>
    </font>
    <font>
      <i/>
      <sz val="12"/>
      <color theme="1"/>
      <name val="Arial"/>
    </font>
    <font>
      <sz val="11"/>
      <color rgb="FFFF0000"/>
      <name val="Arial"/>
    </font>
    <font>
      <sz val="11"/>
      <color rgb="FFFF0000"/>
      <name val="Calibri"/>
      <family val="2"/>
      <scheme val="minor"/>
    </font>
    <font>
      <sz val="11"/>
      <name val="Arial"/>
    </font>
    <font>
      <b/>
      <sz val="11"/>
      <name val="Arial"/>
    </font>
    <font>
      <sz val="12"/>
      <name val="Arial"/>
    </font>
    <font>
      <b/>
      <sz val="12"/>
      <name val="Arial"/>
    </font>
    <font>
      <b/>
      <sz val="11"/>
      <color indexed="8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/>
  </cellStyleXfs>
  <cellXfs count="168">
    <xf numFmtId="0" fontId="0" fillId="0" borderId="0" xfId="0"/>
    <xf numFmtId="0" fontId="1" fillId="0" borderId="0" xfId="0" applyFont="1" applyFill="1"/>
    <xf numFmtId="0" fontId="0" fillId="0" borderId="4" xfId="0" applyBorder="1"/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4" xfId="0" applyFont="1" applyBorder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7" fillId="0" borderId="0" xfId="0" applyFont="1"/>
    <xf numFmtId="0" fontId="7" fillId="0" borderId="4" xfId="0" applyFont="1" applyBorder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0" xfId="0" applyFont="1" applyFill="1"/>
    <xf numFmtId="0" fontId="18" fillId="0" borderId="4" xfId="0" applyFont="1" applyFill="1" applyBorder="1"/>
    <xf numFmtId="0" fontId="19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4" xfId="0" applyFont="1" applyFill="1" applyBorder="1" applyAlignment="1">
      <alignment horizontal="center"/>
    </xf>
    <xf numFmtId="49" fontId="22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49" fontId="7" fillId="0" borderId="4" xfId="0" applyNumberFormat="1" applyFont="1" applyFill="1" applyBorder="1"/>
    <xf numFmtId="49" fontId="18" fillId="0" borderId="4" xfId="0" applyNumberFormat="1" applyFont="1" applyFill="1" applyBorder="1"/>
    <xf numFmtId="49" fontId="7" fillId="0" borderId="0" xfId="0" applyNumberFormat="1" applyFont="1" applyFill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/>
    <xf numFmtId="0" fontId="17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7" fillId="0" borderId="0" xfId="0" applyFont="1" applyFill="1"/>
    <xf numFmtId="0" fontId="16" fillId="0" borderId="0" xfId="0" applyFont="1" applyFill="1"/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49" fontId="24" fillId="0" borderId="4" xfId="0" applyNumberFormat="1" applyFont="1" applyFill="1" applyBorder="1"/>
    <xf numFmtId="0" fontId="24" fillId="0" borderId="4" xfId="0" applyFont="1" applyFill="1" applyBorder="1" applyAlignment="1">
      <alignment horizontal="center"/>
    </xf>
    <xf numFmtId="0" fontId="24" fillId="0" borderId="4" xfId="0" applyFont="1" applyBorder="1"/>
    <xf numFmtId="0" fontId="24" fillId="0" borderId="4" xfId="0" applyFont="1" applyFill="1" applyBorder="1"/>
    <xf numFmtId="49" fontId="25" fillId="0" borderId="4" xfId="0" applyNumberFormat="1" applyFont="1" applyFill="1" applyBorder="1"/>
    <xf numFmtId="0" fontId="25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10" fontId="7" fillId="0" borderId="4" xfId="7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11" fontId="7" fillId="0" borderId="4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4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4" fillId="0" borderId="4" xfId="0" applyFont="1" applyFill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/>
    </xf>
    <xf numFmtId="1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49" fontId="24" fillId="0" borderId="7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Procent" xfId="7" builtinId="5"/>
    <cellStyle name="Standaard" xfId="0" builtinId="0"/>
    <cellStyle name="Standaard 2" xfId="40" xr:uid="{00000000-0005-0000-0000-000055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" connectionId="2" xr16:uid="{00000000-0016-0000-0300-000000000000}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eCN" connectionId="1" xr16:uid="{00000000-0016-0000-0400-000001000000}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" connectionId="4" xr16:uid="{00000000-0016-0000-0500-000002000000}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_1" connectionId="3" xr16:uid="{00000000-0016-0000-0600-000003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9"/>
  <sheetViews>
    <sheetView topLeftCell="A13" zoomScale="55" zoomScaleNormal="55" workbookViewId="0">
      <selection activeCell="K1" sqref="K1:N1048576"/>
    </sheetView>
  </sheetViews>
  <sheetFormatPr defaultColWidth="8.81640625" defaultRowHeight="14.5" x14ac:dyDescent="0.35"/>
  <cols>
    <col min="1" max="1" width="24.453125" style="22" customWidth="1"/>
    <col min="2" max="2" width="15.453125" style="22" customWidth="1"/>
    <col min="3" max="3" width="17.453125" style="22" bestFit="1" customWidth="1"/>
    <col min="4" max="4" width="15.453125" style="22" bestFit="1" customWidth="1"/>
    <col min="5" max="5" width="10.453125" style="22" bestFit="1" customWidth="1"/>
    <col min="6" max="6" width="17.453125" style="22" bestFit="1" customWidth="1"/>
    <col min="7" max="7" width="14.453125" style="22" customWidth="1"/>
    <col min="8" max="8" width="10.453125" style="22" bestFit="1" customWidth="1"/>
    <col min="9" max="10" width="8.81640625" style="22"/>
    <col min="11" max="11" width="12.453125" style="81" customWidth="1"/>
    <col min="12" max="12" width="24.7265625" style="81" bestFit="1" customWidth="1"/>
    <col min="13" max="13" width="28.36328125" style="81" bestFit="1" customWidth="1"/>
    <col min="14" max="14" width="24.7265625" style="81" bestFit="1" customWidth="1"/>
    <col min="15" max="15" width="28.36328125" style="81" bestFit="1" customWidth="1"/>
    <col min="16" max="16" width="8.81640625" style="22" customWidth="1"/>
    <col min="17" max="17" width="10.1796875" style="81" customWidth="1"/>
    <col min="18" max="18" width="24.08984375" style="81" customWidth="1"/>
    <col min="19" max="19" width="27.1796875" style="81" customWidth="1"/>
    <col min="20" max="20" width="24.08984375" style="81" customWidth="1"/>
    <col min="21" max="21" width="27.1796875" style="81" customWidth="1"/>
    <col min="22" max="22" width="8.81640625" style="22" customWidth="1"/>
    <col min="25" max="16384" width="8.81640625" style="22"/>
  </cols>
  <sheetData>
    <row r="1" spans="1:21" s="87" customFormat="1" ht="15.5" x14ac:dyDescent="0.35">
      <c r="A1" s="87" t="s">
        <v>964</v>
      </c>
      <c r="K1" s="94"/>
      <c r="L1" s="94"/>
      <c r="M1" s="94"/>
      <c r="N1" s="94"/>
      <c r="O1" s="94"/>
      <c r="Q1" s="94"/>
      <c r="R1" s="94"/>
      <c r="S1" s="94"/>
      <c r="T1" s="94"/>
      <c r="U1" s="94"/>
    </row>
    <row r="3" spans="1:21" x14ac:dyDescent="0.35">
      <c r="A3" s="37"/>
      <c r="B3" s="23"/>
      <c r="C3" s="141" t="s">
        <v>960</v>
      </c>
      <c r="D3" s="141"/>
      <c r="E3" s="142"/>
      <c r="F3" s="140" t="s">
        <v>963</v>
      </c>
      <c r="G3" s="141"/>
      <c r="H3" s="142"/>
      <c r="K3" s="30"/>
      <c r="L3" s="139" t="s">
        <v>1173</v>
      </c>
      <c r="M3" s="139"/>
      <c r="N3" s="139"/>
      <c r="O3" s="139"/>
      <c r="Q3" s="143" t="s">
        <v>3</v>
      </c>
      <c r="R3" s="139" t="s">
        <v>1172</v>
      </c>
      <c r="S3" s="139"/>
      <c r="T3" s="139"/>
      <c r="U3" s="139"/>
    </row>
    <row r="4" spans="1:21" ht="56" x14ac:dyDescent="0.35">
      <c r="A4" s="24" t="s">
        <v>618</v>
      </c>
      <c r="B4" s="25"/>
      <c r="C4" s="36" t="s">
        <v>957</v>
      </c>
      <c r="D4" s="36" t="s">
        <v>958</v>
      </c>
      <c r="E4" s="26" t="s">
        <v>959</v>
      </c>
      <c r="F4" s="26" t="s">
        <v>961</v>
      </c>
      <c r="G4" s="36" t="s">
        <v>962</v>
      </c>
      <c r="H4" s="26" t="s">
        <v>959</v>
      </c>
      <c r="K4" s="98" t="s">
        <v>3</v>
      </c>
      <c r="L4" s="139" t="s">
        <v>1174</v>
      </c>
      <c r="M4" s="139"/>
      <c r="N4" s="139" t="s">
        <v>1175</v>
      </c>
      <c r="O4" s="139"/>
      <c r="Q4" s="143"/>
      <c r="R4" s="139" t="s">
        <v>1170</v>
      </c>
      <c r="S4" s="139"/>
      <c r="T4" s="139" t="s">
        <v>1171</v>
      </c>
      <c r="U4" s="139"/>
    </row>
    <row r="5" spans="1:21" x14ac:dyDescent="0.35">
      <c r="A5" s="136" t="s">
        <v>629</v>
      </c>
      <c r="B5" s="27" t="s">
        <v>619</v>
      </c>
      <c r="C5" s="28" t="s">
        <v>652</v>
      </c>
      <c r="D5" s="29" t="s">
        <v>627</v>
      </c>
      <c r="E5" s="129" t="s">
        <v>621</v>
      </c>
      <c r="F5" s="30" t="s">
        <v>649</v>
      </c>
      <c r="G5" s="29" t="s">
        <v>620</v>
      </c>
      <c r="H5" s="132" t="s">
        <v>621</v>
      </c>
      <c r="K5" s="30"/>
      <c r="L5" s="98" t="s">
        <v>1168</v>
      </c>
      <c r="M5" s="98" t="s">
        <v>1169</v>
      </c>
      <c r="N5" s="98" t="s">
        <v>1168</v>
      </c>
      <c r="O5" s="98" t="s">
        <v>1169</v>
      </c>
      <c r="Q5" s="98"/>
      <c r="R5" s="98" t="s">
        <v>1168</v>
      </c>
      <c r="S5" s="98" t="s">
        <v>1169</v>
      </c>
      <c r="T5" s="98" t="s">
        <v>1168</v>
      </c>
      <c r="U5" s="98" t="s">
        <v>1169</v>
      </c>
    </row>
    <row r="6" spans="1:21" x14ac:dyDescent="0.35">
      <c r="A6" s="138"/>
      <c r="B6" s="27" t="s">
        <v>617</v>
      </c>
      <c r="C6" s="28">
        <v>53</v>
      </c>
      <c r="D6" s="29">
        <v>50</v>
      </c>
      <c r="E6" s="131"/>
      <c r="F6" s="30">
        <v>55</v>
      </c>
      <c r="G6" s="29">
        <v>46</v>
      </c>
      <c r="H6" s="133"/>
      <c r="K6" s="75" t="s">
        <v>79</v>
      </c>
      <c r="L6" s="75">
        <v>0</v>
      </c>
      <c r="M6" s="105">
        <f>L6/139</f>
        <v>0</v>
      </c>
      <c r="N6" s="103">
        <v>0</v>
      </c>
      <c r="O6" s="106">
        <f>N6/9</f>
        <v>0</v>
      </c>
      <c r="Q6" s="97" t="s">
        <v>116</v>
      </c>
      <c r="R6" s="101">
        <v>8</v>
      </c>
      <c r="S6" s="99">
        <f>(R6/335)</f>
        <v>2.3880597014925373E-2</v>
      </c>
      <c r="T6" s="30">
        <v>0</v>
      </c>
      <c r="U6" s="99">
        <f>T6/8</f>
        <v>0</v>
      </c>
    </row>
    <row r="7" spans="1:21" x14ac:dyDescent="0.35">
      <c r="A7" s="136" t="s">
        <v>628</v>
      </c>
      <c r="B7" s="27" t="s">
        <v>632</v>
      </c>
      <c r="C7" s="31">
        <f>(122/139)*100</f>
        <v>87.769784172661872</v>
      </c>
      <c r="D7" s="29">
        <v>100</v>
      </c>
      <c r="E7" s="129" t="s">
        <v>621</v>
      </c>
      <c r="F7" s="30">
        <v>78</v>
      </c>
      <c r="G7" s="29">
        <v>100</v>
      </c>
      <c r="H7" s="132" t="s">
        <v>621</v>
      </c>
      <c r="K7" s="75" t="s">
        <v>116</v>
      </c>
      <c r="L7" s="75">
        <v>4</v>
      </c>
      <c r="M7" s="105">
        <f t="shared" ref="M7:M70" si="0">L7/139</f>
        <v>2.8776978417266189E-2</v>
      </c>
      <c r="N7" s="75">
        <v>0</v>
      </c>
      <c r="O7" s="106">
        <f t="shared" ref="O7:O70" si="1">N7/9</f>
        <v>0</v>
      </c>
      <c r="Q7" s="97" t="s">
        <v>59</v>
      </c>
      <c r="R7" s="101">
        <v>0</v>
      </c>
      <c r="S7" s="99">
        <f t="shared" ref="S7:S57" si="2">(R7/335)</f>
        <v>0</v>
      </c>
      <c r="T7" s="30">
        <v>0</v>
      </c>
      <c r="U7" s="99">
        <f t="shared" ref="U7:U57" si="3">T7/8</f>
        <v>0</v>
      </c>
    </row>
    <row r="8" spans="1:21" x14ac:dyDescent="0.35">
      <c r="A8" s="137"/>
      <c r="B8" s="27" t="s">
        <v>633</v>
      </c>
      <c r="C8" s="31">
        <f>(2/139)*100</f>
        <v>1.4388489208633095</v>
      </c>
      <c r="D8" s="29">
        <v>0</v>
      </c>
      <c r="E8" s="130"/>
      <c r="F8" s="30">
        <v>4</v>
      </c>
      <c r="G8" s="29">
        <v>0</v>
      </c>
      <c r="H8" s="134"/>
      <c r="K8" s="75" t="s">
        <v>82</v>
      </c>
      <c r="L8" s="75">
        <v>3</v>
      </c>
      <c r="M8" s="105">
        <f t="shared" si="0"/>
        <v>2.1582733812949641E-2</v>
      </c>
      <c r="N8" s="75">
        <v>0</v>
      </c>
      <c r="O8" s="106">
        <f t="shared" si="1"/>
        <v>0</v>
      </c>
      <c r="Q8" s="100" t="s">
        <v>82</v>
      </c>
      <c r="R8" s="102">
        <v>11</v>
      </c>
      <c r="S8" s="99">
        <f t="shared" si="2"/>
        <v>3.2835820895522387E-2</v>
      </c>
      <c r="T8" s="30">
        <v>0</v>
      </c>
      <c r="U8" s="99">
        <f t="shared" si="3"/>
        <v>0</v>
      </c>
    </row>
    <row r="9" spans="1:21" ht="28" x14ac:dyDescent="0.35">
      <c r="A9" s="137"/>
      <c r="B9" s="27" t="s">
        <v>646</v>
      </c>
      <c r="C9" s="31">
        <f>(1/139)*100</f>
        <v>0.71942446043165476</v>
      </c>
      <c r="D9" s="29">
        <v>0</v>
      </c>
      <c r="E9" s="130"/>
      <c r="F9" s="32">
        <f>(6/335)*100</f>
        <v>1.791044776119403</v>
      </c>
      <c r="G9" s="29">
        <v>0</v>
      </c>
      <c r="H9" s="134"/>
      <c r="K9" s="75" t="s">
        <v>43</v>
      </c>
      <c r="L9" s="75">
        <v>2</v>
      </c>
      <c r="M9" s="105">
        <f t="shared" si="0"/>
        <v>1.4388489208633094E-2</v>
      </c>
      <c r="N9" s="75">
        <v>0</v>
      </c>
      <c r="O9" s="106">
        <f t="shared" si="1"/>
        <v>0</v>
      </c>
      <c r="Q9" s="100" t="s">
        <v>43</v>
      </c>
      <c r="R9" s="102">
        <v>12</v>
      </c>
      <c r="S9" s="99">
        <f t="shared" si="2"/>
        <v>3.5820895522388062E-2</v>
      </c>
      <c r="T9" s="30">
        <v>2</v>
      </c>
      <c r="U9" s="99">
        <f t="shared" si="3"/>
        <v>0.25</v>
      </c>
    </row>
    <row r="10" spans="1:21" x14ac:dyDescent="0.35">
      <c r="A10" s="137"/>
      <c r="B10" s="27" t="s">
        <v>647</v>
      </c>
      <c r="C10" s="31">
        <v>0</v>
      </c>
      <c r="D10" s="29">
        <v>0</v>
      </c>
      <c r="E10" s="130"/>
      <c r="F10" s="32">
        <f>(4/335)*100</f>
        <v>1.1940298507462688</v>
      </c>
      <c r="G10" s="29">
        <v>0</v>
      </c>
      <c r="H10" s="134"/>
      <c r="K10" s="75" t="s">
        <v>117</v>
      </c>
      <c r="L10" s="75">
        <v>5</v>
      </c>
      <c r="M10" s="105">
        <f t="shared" si="0"/>
        <v>3.5971223021582732E-2</v>
      </c>
      <c r="N10" s="75">
        <v>1</v>
      </c>
      <c r="O10" s="106">
        <f t="shared" si="1"/>
        <v>0.1111111111111111</v>
      </c>
      <c r="Q10" s="100" t="s">
        <v>117</v>
      </c>
      <c r="R10" s="102">
        <v>3</v>
      </c>
      <c r="S10" s="99">
        <f t="shared" si="2"/>
        <v>8.9552238805970154E-3</v>
      </c>
      <c r="T10" s="30">
        <v>0</v>
      </c>
      <c r="U10" s="99">
        <f t="shared" si="3"/>
        <v>0</v>
      </c>
    </row>
    <row r="11" spans="1:21" x14ac:dyDescent="0.35">
      <c r="A11" s="138"/>
      <c r="B11" s="27" t="s">
        <v>637</v>
      </c>
      <c r="C11" s="31">
        <v>10</v>
      </c>
      <c r="D11" s="29">
        <v>0</v>
      </c>
      <c r="E11" s="131"/>
      <c r="F11" s="32">
        <f>(49/335)*100</f>
        <v>14.626865671641792</v>
      </c>
      <c r="G11" s="29">
        <v>0</v>
      </c>
      <c r="H11" s="133"/>
      <c r="K11" s="75" t="s">
        <v>60</v>
      </c>
      <c r="L11" s="75">
        <v>4</v>
      </c>
      <c r="M11" s="105">
        <f t="shared" si="0"/>
        <v>2.8776978417266189E-2</v>
      </c>
      <c r="N11" s="75">
        <v>0</v>
      </c>
      <c r="O11" s="106">
        <f t="shared" si="1"/>
        <v>0</v>
      </c>
      <c r="Q11" s="100" t="s">
        <v>47</v>
      </c>
      <c r="R11" s="102">
        <v>0</v>
      </c>
      <c r="S11" s="99">
        <f t="shared" si="2"/>
        <v>0</v>
      </c>
      <c r="T11" s="30">
        <v>1</v>
      </c>
      <c r="U11" s="99">
        <f t="shared" si="3"/>
        <v>0.125</v>
      </c>
    </row>
    <row r="12" spans="1:21" x14ac:dyDescent="0.35">
      <c r="A12" s="136" t="s">
        <v>630</v>
      </c>
      <c r="B12" s="27" t="s">
        <v>634</v>
      </c>
      <c r="C12" s="31">
        <v>0</v>
      </c>
      <c r="D12" s="29">
        <v>0</v>
      </c>
      <c r="E12" s="129" t="s">
        <v>730</v>
      </c>
      <c r="F12" s="32">
        <f>(4/335)*100</f>
        <v>1.1940298507462688</v>
      </c>
      <c r="G12" s="29">
        <v>0</v>
      </c>
      <c r="H12" s="132" t="s">
        <v>621</v>
      </c>
      <c r="K12" s="75" t="s">
        <v>53</v>
      </c>
      <c r="L12" s="75">
        <v>0</v>
      </c>
      <c r="M12" s="105">
        <f t="shared" si="0"/>
        <v>0</v>
      </c>
      <c r="N12" s="75">
        <v>1</v>
      </c>
      <c r="O12" s="106">
        <f t="shared" si="1"/>
        <v>0.1111111111111111</v>
      </c>
      <c r="Q12" s="100" t="s">
        <v>60</v>
      </c>
      <c r="R12" s="102">
        <v>13</v>
      </c>
      <c r="S12" s="99">
        <f t="shared" si="2"/>
        <v>3.880597014925373E-2</v>
      </c>
      <c r="T12" s="30">
        <v>0</v>
      </c>
      <c r="U12" s="99">
        <f t="shared" si="3"/>
        <v>0</v>
      </c>
    </row>
    <row r="13" spans="1:21" x14ac:dyDescent="0.35">
      <c r="A13" s="137"/>
      <c r="B13" s="27" t="s">
        <v>635</v>
      </c>
      <c r="C13" s="31">
        <f>(20/139)*100</f>
        <v>14.388489208633093</v>
      </c>
      <c r="D13" s="29">
        <v>44</v>
      </c>
      <c r="E13" s="130"/>
      <c r="F13" s="32">
        <f>(43/335)*100</f>
        <v>12.835820895522387</v>
      </c>
      <c r="G13" s="29">
        <v>25</v>
      </c>
      <c r="H13" s="134"/>
      <c r="K13" s="75" t="s">
        <v>29</v>
      </c>
      <c r="L13" s="75">
        <v>0</v>
      </c>
      <c r="M13" s="105">
        <f t="shared" si="0"/>
        <v>0</v>
      </c>
      <c r="N13" s="75">
        <v>0</v>
      </c>
      <c r="O13" s="106">
        <f t="shared" si="1"/>
        <v>0</v>
      </c>
      <c r="Q13" s="100" t="s">
        <v>53</v>
      </c>
      <c r="R13" s="102">
        <v>0</v>
      </c>
      <c r="S13" s="99">
        <f t="shared" si="2"/>
        <v>0</v>
      </c>
      <c r="T13" s="30">
        <v>1</v>
      </c>
      <c r="U13" s="99">
        <f t="shared" si="3"/>
        <v>0.125</v>
      </c>
    </row>
    <row r="14" spans="1:21" x14ac:dyDescent="0.35">
      <c r="A14" s="137"/>
      <c r="B14" s="27" t="s">
        <v>636</v>
      </c>
      <c r="C14" s="31">
        <f>(111/139)*100</f>
        <v>79.856115107913666</v>
      </c>
      <c r="D14" s="29">
        <v>56</v>
      </c>
      <c r="E14" s="130"/>
      <c r="F14" s="32">
        <f>(276/335)*100</f>
        <v>82.388059701492537</v>
      </c>
      <c r="G14" s="29">
        <v>75</v>
      </c>
      <c r="H14" s="134"/>
      <c r="K14" s="75" t="s">
        <v>118</v>
      </c>
      <c r="L14" s="75">
        <v>3</v>
      </c>
      <c r="M14" s="105">
        <f t="shared" si="0"/>
        <v>2.1582733812949641E-2</v>
      </c>
      <c r="N14" s="75">
        <v>0</v>
      </c>
      <c r="O14" s="106">
        <f t="shared" si="1"/>
        <v>0</v>
      </c>
      <c r="Q14" s="100" t="s">
        <v>29</v>
      </c>
      <c r="R14" s="102">
        <v>0</v>
      </c>
      <c r="S14" s="99">
        <f t="shared" si="2"/>
        <v>0</v>
      </c>
      <c r="T14" s="30">
        <v>0</v>
      </c>
      <c r="U14" s="99">
        <f t="shared" si="3"/>
        <v>0</v>
      </c>
    </row>
    <row r="15" spans="1:21" x14ac:dyDescent="0.35">
      <c r="A15" s="138"/>
      <c r="B15" s="27" t="s">
        <v>637</v>
      </c>
      <c r="C15" s="31">
        <f>(8/139)*100</f>
        <v>5.755395683453238</v>
      </c>
      <c r="D15" s="29">
        <v>0</v>
      </c>
      <c r="E15" s="131"/>
      <c r="F15" s="32">
        <f>(12/335)*100</f>
        <v>3.5820895522388061</v>
      </c>
      <c r="G15" s="29">
        <v>0</v>
      </c>
      <c r="H15" s="133"/>
      <c r="K15" s="75" t="s">
        <v>109</v>
      </c>
      <c r="L15" s="75">
        <v>0</v>
      </c>
      <c r="M15" s="105">
        <f t="shared" si="0"/>
        <v>0</v>
      </c>
      <c r="N15" s="75">
        <v>0</v>
      </c>
      <c r="O15" s="106">
        <f t="shared" si="1"/>
        <v>0</v>
      </c>
      <c r="Q15" s="100" t="s">
        <v>118</v>
      </c>
      <c r="R15" s="102">
        <v>12</v>
      </c>
      <c r="S15" s="99">
        <f t="shared" si="2"/>
        <v>3.5820895522388062E-2</v>
      </c>
      <c r="T15" s="30">
        <v>0</v>
      </c>
      <c r="U15" s="99">
        <f t="shared" si="3"/>
        <v>0</v>
      </c>
    </row>
    <row r="16" spans="1:21" x14ac:dyDescent="0.35">
      <c r="A16" s="136" t="s">
        <v>631</v>
      </c>
      <c r="B16" s="27" t="s">
        <v>619</v>
      </c>
      <c r="C16" s="31" t="s">
        <v>653</v>
      </c>
      <c r="D16" s="29" t="s">
        <v>622</v>
      </c>
      <c r="E16" s="129" t="s">
        <v>621</v>
      </c>
      <c r="F16" s="33" t="s">
        <v>650</v>
      </c>
      <c r="G16" s="29" t="s">
        <v>624</v>
      </c>
      <c r="H16" s="132" t="s">
        <v>621</v>
      </c>
      <c r="K16" s="75" t="s">
        <v>83</v>
      </c>
      <c r="L16" s="75">
        <v>0</v>
      </c>
      <c r="M16" s="105">
        <f t="shared" si="0"/>
        <v>0</v>
      </c>
      <c r="N16" s="75">
        <v>0</v>
      </c>
      <c r="O16" s="106">
        <f t="shared" si="1"/>
        <v>0</v>
      </c>
      <c r="Q16" s="100" t="s">
        <v>30</v>
      </c>
      <c r="R16" s="102">
        <v>14</v>
      </c>
      <c r="S16" s="99">
        <f t="shared" si="2"/>
        <v>4.1791044776119404E-2</v>
      </c>
      <c r="T16" s="30">
        <v>0</v>
      </c>
      <c r="U16" s="99">
        <f t="shared" si="3"/>
        <v>0</v>
      </c>
    </row>
    <row r="17" spans="1:21" x14ac:dyDescent="0.35">
      <c r="A17" s="138"/>
      <c r="B17" s="27" t="s">
        <v>617</v>
      </c>
      <c r="C17" s="31" t="s">
        <v>654</v>
      </c>
      <c r="D17" s="29" t="s">
        <v>623</v>
      </c>
      <c r="E17" s="131"/>
      <c r="F17" s="32" t="s">
        <v>651</v>
      </c>
      <c r="G17" s="29" t="s">
        <v>625</v>
      </c>
      <c r="H17" s="133"/>
      <c r="K17" s="75" t="s">
        <v>30</v>
      </c>
      <c r="L17" s="75">
        <v>1</v>
      </c>
      <c r="M17" s="105">
        <f t="shared" si="0"/>
        <v>7.1942446043165471E-3</v>
      </c>
      <c r="N17" s="75">
        <v>0</v>
      </c>
      <c r="O17" s="106">
        <f t="shared" si="1"/>
        <v>0</v>
      </c>
      <c r="Q17" s="100" t="s">
        <v>119</v>
      </c>
      <c r="R17" s="102">
        <v>8</v>
      </c>
      <c r="S17" s="99">
        <f t="shared" si="2"/>
        <v>2.3880597014925373E-2</v>
      </c>
      <c r="T17" s="30">
        <v>0</v>
      </c>
      <c r="U17" s="99">
        <f t="shared" si="3"/>
        <v>0</v>
      </c>
    </row>
    <row r="18" spans="1:21" x14ac:dyDescent="0.35">
      <c r="A18" s="135" t="s">
        <v>626</v>
      </c>
      <c r="B18" s="27" t="s">
        <v>638</v>
      </c>
      <c r="C18" s="31" t="s">
        <v>648</v>
      </c>
      <c r="D18" s="29">
        <v>0</v>
      </c>
      <c r="E18" s="129" t="s">
        <v>621</v>
      </c>
      <c r="F18" s="32" t="s">
        <v>648</v>
      </c>
      <c r="G18" s="29">
        <v>25</v>
      </c>
      <c r="H18" s="132" t="s">
        <v>621</v>
      </c>
      <c r="K18" s="75" t="s">
        <v>119</v>
      </c>
      <c r="L18" s="75">
        <v>3</v>
      </c>
      <c r="M18" s="105">
        <f t="shared" si="0"/>
        <v>2.1582733812949641E-2</v>
      </c>
      <c r="N18" s="75">
        <v>1</v>
      </c>
      <c r="O18" s="106">
        <f t="shared" si="1"/>
        <v>0.1111111111111111</v>
      </c>
      <c r="Q18" s="103" t="s">
        <v>48</v>
      </c>
      <c r="R18" s="104">
        <v>0</v>
      </c>
      <c r="S18" s="99">
        <f t="shared" si="2"/>
        <v>0</v>
      </c>
      <c r="T18" s="30">
        <v>0</v>
      </c>
      <c r="U18" s="99">
        <f t="shared" si="3"/>
        <v>0</v>
      </c>
    </row>
    <row r="19" spans="1:21" x14ac:dyDescent="0.35">
      <c r="A19" s="135"/>
      <c r="B19" s="27" t="s">
        <v>639</v>
      </c>
      <c r="C19" s="31">
        <f>(81/139)*100</f>
        <v>58.273381294964032</v>
      </c>
      <c r="D19" s="29">
        <v>56</v>
      </c>
      <c r="E19" s="130"/>
      <c r="F19" s="32">
        <f>(173/335)*100</f>
        <v>51.64179104477612</v>
      </c>
      <c r="G19" s="29">
        <v>63</v>
      </c>
      <c r="H19" s="134"/>
      <c r="K19" s="75" t="s">
        <v>90</v>
      </c>
      <c r="L19" s="75">
        <v>0</v>
      </c>
      <c r="M19" s="105">
        <f t="shared" si="0"/>
        <v>0</v>
      </c>
      <c r="N19" s="75">
        <v>1</v>
      </c>
      <c r="O19" s="106">
        <f t="shared" si="1"/>
        <v>0.1111111111111111</v>
      </c>
      <c r="Q19" s="100" t="s">
        <v>7</v>
      </c>
      <c r="R19" s="102">
        <v>8</v>
      </c>
      <c r="S19" s="99">
        <f t="shared" si="2"/>
        <v>2.3880597014925373E-2</v>
      </c>
      <c r="T19" s="30">
        <v>0</v>
      </c>
      <c r="U19" s="99">
        <f t="shared" si="3"/>
        <v>0</v>
      </c>
    </row>
    <row r="20" spans="1:21" x14ac:dyDescent="0.35">
      <c r="A20" s="135"/>
      <c r="B20" s="27" t="s">
        <v>640</v>
      </c>
      <c r="C20" s="31">
        <f>(37/139)*100</f>
        <v>26.618705035971225</v>
      </c>
      <c r="D20" s="29">
        <v>11</v>
      </c>
      <c r="E20" s="130"/>
      <c r="F20" s="32">
        <f>(100/335)*100</f>
        <v>29.850746268656714</v>
      </c>
      <c r="G20" s="29">
        <v>12</v>
      </c>
      <c r="H20" s="134"/>
      <c r="K20" s="75" t="s">
        <v>120</v>
      </c>
      <c r="L20" s="75">
        <v>0</v>
      </c>
      <c r="M20" s="105">
        <f t="shared" si="0"/>
        <v>0</v>
      </c>
      <c r="N20" s="75">
        <v>1</v>
      </c>
      <c r="O20" s="106">
        <f t="shared" si="1"/>
        <v>0.1111111111111111</v>
      </c>
      <c r="Q20" s="100" t="s">
        <v>41</v>
      </c>
      <c r="R20" s="102">
        <v>0</v>
      </c>
      <c r="S20" s="99">
        <f t="shared" si="2"/>
        <v>0</v>
      </c>
      <c r="T20" s="30">
        <v>1</v>
      </c>
      <c r="U20" s="99">
        <f t="shared" si="3"/>
        <v>0.125</v>
      </c>
    </row>
    <row r="21" spans="1:21" x14ac:dyDescent="0.35">
      <c r="A21" s="135"/>
      <c r="B21" s="27" t="s">
        <v>641</v>
      </c>
      <c r="C21" s="31" t="s">
        <v>648</v>
      </c>
      <c r="D21" s="29">
        <v>33</v>
      </c>
      <c r="E21" s="130"/>
      <c r="F21" s="32" t="s">
        <v>648</v>
      </c>
      <c r="G21" s="29">
        <v>0</v>
      </c>
      <c r="H21" s="134"/>
      <c r="K21" s="75" t="s">
        <v>121</v>
      </c>
      <c r="L21" s="75">
        <v>0</v>
      </c>
      <c r="M21" s="105">
        <f t="shared" si="0"/>
        <v>0</v>
      </c>
      <c r="N21" s="75">
        <v>0</v>
      </c>
      <c r="O21" s="106">
        <f t="shared" si="1"/>
        <v>0</v>
      </c>
      <c r="Q21" s="100" t="s">
        <v>49</v>
      </c>
      <c r="R21" s="102">
        <v>0</v>
      </c>
      <c r="S21" s="99">
        <f t="shared" si="2"/>
        <v>0</v>
      </c>
      <c r="T21" s="30">
        <v>1</v>
      </c>
      <c r="U21" s="99">
        <f t="shared" si="3"/>
        <v>0.125</v>
      </c>
    </row>
    <row r="22" spans="1:21" x14ac:dyDescent="0.35">
      <c r="A22" s="135"/>
      <c r="B22" s="27" t="s">
        <v>637</v>
      </c>
      <c r="C22" s="31">
        <v>0</v>
      </c>
      <c r="D22" s="29">
        <v>44</v>
      </c>
      <c r="E22" s="131"/>
      <c r="F22" s="32">
        <v>0</v>
      </c>
      <c r="G22" s="29">
        <v>50</v>
      </c>
      <c r="H22" s="133"/>
      <c r="K22" s="75" t="s">
        <v>7</v>
      </c>
      <c r="L22" s="75">
        <v>5</v>
      </c>
      <c r="M22" s="105">
        <f t="shared" si="0"/>
        <v>3.5971223021582732E-2</v>
      </c>
      <c r="N22" s="75">
        <v>0</v>
      </c>
      <c r="O22" s="106">
        <f t="shared" si="1"/>
        <v>0</v>
      </c>
      <c r="Q22" s="100" t="s">
        <v>54</v>
      </c>
      <c r="R22" s="102">
        <v>1</v>
      </c>
      <c r="S22" s="99">
        <f t="shared" si="2"/>
        <v>2.9850746268656717E-3</v>
      </c>
      <c r="T22" s="30">
        <v>1</v>
      </c>
      <c r="U22" s="99">
        <f t="shared" si="3"/>
        <v>0.125</v>
      </c>
    </row>
    <row r="23" spans="1:21" x14ac:dyDescent="0.35">
      <c r="A23" s="34"/>
      <c r="K23" s="75" t="s">
        <v>22</v>
      </c>
      <c r="L23" s="75">
        <v>0</v>
      </c>
      <c r="M23" s="105">
        <f t="shared" si="0"/>
        <v>0</v>
      </c>
      <c r="N23" s="75">
        <v>0</v>
      </c>
      <c r="O23" s="106">
        <f t="shared" si="1"/>
        <v>0</v>
      </c>
      <c r="Q23" s="100" t="s">
        <v>37</v>
      </c>
      <c r="R23" s="102">
        <v>0</v>
      </c>
      <c r="S23" s="99">
        <f t="shared" si="2"/>
        <v>0</v>
      </c>
      <c r="T23" s="30">
        <v>1</v>
      </c>
      <c r="U23" s="99">
        <f t="shared" si="3"/>
        <v>0.125</v>
      </c>
    </row>
    <row r="24" spans="1:21" x14ac:dyDescent="0.35">
      <c r="A24" s="35" t="s">
        <v>642</v>
      </c>
      <c r="K24" s="75" t="s">
        <v>84</v>
      </c>
      <c r="L24" s="75">
        <v>0</v>
      </c>
      <c r="M24" s="105">
        <f t="shared" si="0"/>
        <v>0</v>
      </c>
      <c r="N24" s="75">
        <v>0</v>
      </c>
      <c r="O24" s="106">
        <f t="shared" si="1"/>
        <v>0</v>
      </c>
      <c r="Q24" s="100" t="s">
        <v>31</v>
      </c>
      <c r="R24" s="102">
        <v>0</v>
      </c>
      <c r="S24" s="99">
        <f t="shared" si="2"/>
        <v>0</v>
      </c>
      <c r="T24" s="30">
        <v>2</v>
      </c>
      <c r="U24" s="99">
        <f t="shared" si="3"/>
        <v>0.25</v>
      </c>
    </row>
    <row r="25" spans="1:21" x14ac:dyDescent="0.35">
      <c r="A25" s="35" t="s">
        <v>643</v>
      </c>
      <c r="K25" s="75" t="s">
        <v>122</v>
      </c>
      <c r="L25" s="75">
        <v>0</v>
      </c>
      <c r="M25" s="105">
        <f t="shared" si="0"/>
        <v>0</v>
      </c>
      <c r="N25" s="75">
        <v>1</v>
      </c>
      <c r="O25" s="106">
        <f t="shared" si="1"/>
        <v>0.1111111111111111</v>
      </c>
      <c r="Q25" s="100" t="s">
        <v>104</v>
      </c>
      <c r="R25" s="102">
        <v>9</v>
      </c>
      <c r="S25" s="99">
        <f t="shared" si="2"/>
        <v>2.6865671641791045E-2</v>
      </c>
      <c r="T25" s="53">
        <v>0</v>
      </c>
      <c r="U25" s="99">
        <f t="shared" si="3"/>
        <v>0</v>
      </c>
    </row>
    <row r="26" spans="1:21" x14ac:dyDescent="0.35">
      <c r="A26" s="35" t="s">
        <v>644</v>
      </c>
      <c r="K26" s="75" t="s">
        <v>77</v>
      </c>
      <c r="L26" s="75">
        <v>0</v>
      </c>
      <c r="M26" s="105">
        <f t="shared" si="0"/>
        <v>0</v>
      </c>
      <c r="N26" s="75">
        <v>1</v>
      </c>
      <c r="O26" s="106">
        <f t="shared" si="1"/>
        <v>0.1111111111111111</v>
      </c>
      <c r="Q26" s="100" t="s">
        <v>55</v>
      </c>
      <c r="R26" s="102">
        <v>10</v>
      </c>
      <c r="S26" s="99">
        <f t="shared" si="2"/>
        <v>2.9850746268656716E-2</v>
      </c>
      <c r="T26" s="53">
        <v>1</v>
      </c>
      <c r="U26" s="99">
        <f t="shared" si="3"/>
        <v>0.125</v>
      </c>
    </row>
    <row r="27" spans="1:21" x14ac:dyDescent="0.35">
      <c r="A27" s="35" t="s">
        <v>645</v>
      </c>
      <c r="K27" s="75" t="s">
        <v>31</v>
      </c>
      <c r="L27" s="75">
        <v>0</v>
      </c>
      <c r="M27" s="105">
        <f t="shared" si="0"/>
        <v>0</v>
      </c>
      <c r="N27" s="75">
        <v>0</v>
      </c>
      <c r="O27" s="106">
        <f t="shared" si="1"/>
        <v>0</v>
      </c>
      <c r="Q27" s="100" t="s">
        <v>18</v>
      </c>
      <c r="R27" s="102">
        <v>0</v>
      </c>
      <c r="S27" s="99">
        <f t="shared" si="2"/>
        <v>0</v>
      </c>
      <c r="T27" s="53">
        <v>0</v>
      </c>
      <c r="U27" s="99">
        <f t="shared" si="3"/>
        <v>0</v>
      </c>
    </row>
    <row r="28" spans="1:21" x14ac:dyDescent="0.35">
      <c r="K28" s="75" t="s">
        <v>110</v>
      </c>
      <c r="L28" s="75">
        <v>0</v>
      </c>
      <c r="M28" s="105">
        <f t="shared" si="0"/>
        <v>0</v>
      </c>
      <c r="N28" s="75">
        <v>0</v>
      </c>
      <c r="O28" s="106">
        <f t="shared" si="1"/>
        <v>0</v>
      </c>
      <c r="Q28" s="100" t="s">
        <v>32</v>
      </c>
      <c r="R28" s="102">
        <v>0</v>
      </c>
      <c r="S28" s="99">
        <f t="shared" si="2"/>
        <v>0</v>
      </c>
      <c r="T28" s="53">
        <v>0</v>
      </c>
      <c r="U28" s="99">
        <f t="shared" si="3"/>
        <v>0</v>
      </c>
    </row>
    <row r="29" spans="1:21" x14ac:dyDescent="0.35">
      <c r="K29" s="75" t="s">
        <v>104</v>
      </c>
      <c r="L29" s="75">
        <v>5</v>
      </c>
      <c r="M29" s="105">
        <f t="shared" si="0"/>
        <v>3.5971223021582732E-2</v>
      </c>
      <c r="N29" s="75">
        <v>1</v>
      </c>
      <c r="O29" s="106">
        <f t="shared" si="1"/>
        <v>0.1111111111111111</v>
      </c>
      <c r="Q29" s="100" t="s">
        <v>61</v>
      </c>
      <c r="R29" s="102">
        <v>0</v>
      </c>
      <c r="S29" s="99">
        <f t="shared" si="2"/>
        <v>0</v>
      </c>
      <c r="T29" s="100">
        <v>1</v>
      </c>
      <c r="U29" s="99">
        <f t="shared" si="3"/>
        <v>0.125</v>
      </c>
    </row>
    <row r="30" spans="1:21" x14ac:dyDescent="0.35">
      <c r="F30" s="70"/>
      <c r="G30" s="70"/>
      <c r="H30" s="70"/>
      <c r="I30" s="70"/>
      <c r="K30" s="75" t="s">
        <v>123</v>
      </c>
      <c r="L30" s="75">
        <v>0</v>
      </c>
      <c r="M30" s="105">
        <f t="shared" si="0"/>
        <v>0</v>
      </c>
      <c r="N30" s="75">
        <v>0</v>
      </c>
      <c r="O30" s="106">
        <f t="shared" si="1"/>
        <v>0</v>
      </c>
      <c r="Q30" s="100" t="s">
        <v>23</v>
      </c>
      <c r="R30" s="102">
        <v>0</v>
      </c>
      <c r="S30" s="99">
        <f t="shared" si="2"/>
        <v>0</v>
      </c>
      <c r="T30" s="53">
        <v>1</v>
      </c>
      <c r="U30" s="99">
        <f t="shared" si="3"/>
        <v>0.125</v>
      </c>
    </row>
    <row r="31" spans="1:21" x14ac:dyDescent="0.35">
      <c r="F31" s="70"/>
      <c r="G31" s="70"/>
      <c r="H31" s="70"/>
      <c r="I31" s="70"/>
      <c r="K31" s="75" t="s">
        <v>55</v>
      </c>
      <c r="L31" s="75">
        <v>5</v>
      </c>
      <c r="M31" s="105">
        <f t="shared" si="0"/>
        <v>3.5971223021582732E-2</v>
      </c>
      <c r="N31" s="75">
        <v>0</v>
      </c>
      <c r="O31" s="106">
        <f t="shared" si="1"/>
        <v>0</v>
      </c>
      <c r="Q31" s="100" t="s">
        <v>86</v>
      </c>
      <c r="R31" s="102">
        <v>5</v>
      </c>
      <c r="S31" s="99">
        <f t="shared" si="2"/>
        <v>1.4925373134328358E-2</v>
      </c>
      <c r="T31" s="53">
        <v>0</v>
      </c>
      <c r="U31" s="99">
        <f t="shared" si="3"/>
        <v>0</v>
      </c>
    </row>
    <row r="32" spans="1:21" x14ac:dyDescent="0.35">
      <c r="F32" s="71"/>
      <c r="G32" s="70"/>
      <c r="H32" s="70"/>
      <c r="I32" s="70"/>
      <c r="K32" s="75" t="s">
        <v>124</v>
      </c>
      <c r="L32" s="75">
        <v>0</v>
      </c>
      <c r="M32" s="105">
        <f t="shared" si="0"/>
        <v>0</v>
      </c>
      <c r="N32" s="75">
        <v>0</v>
      </c>
      <c r="O32" s="106">
        <f t="shared" si="1"/>
        <v>0</v>
      </c>
      <c r="Q32" s="100" t="s">
        <v>87</v>
      </c>
      <c r="R32" s="102">
        <v>7</v>
      </c>
      <c r="S32" s="99">
        <f t="shared" si="2"/>
        <v>2.0895522388059702E-2</v>
      </c>
      <c r="T32" s="53">
        <v>0</v>
      </c>
      <c r="U32" s="99">
        <f t="shared" si="3"/>
        <v>0</v>
      </c>
    </row>
    <row r="33" spans="6:21" x14ac:dyDescent="0.35">
      <c r="F33" s="71"/>
      <c r="G33" s="70"/>
      <c r="H33" s="70"/>
      <c r="I33" s="70"/>
      <c r="K33" s="75" t="s">
        <v>125</v>
      </c>
      <c r="L33" s="75">
        <v>0</v>
      </c>
      <c r="M33" s="105">
        <f t="shared" si="0"/>
        <v>0</v>
      </c>
      <c r="N33" s="75">
        <v>0</v>
      </c>
      <c r="O33" s="106">
        <f t="shared" si="1"/>
        <v>0</v>
      </c>
      <c r="Q33" s="100" t="s">
        <v>24</v>
      </c>
      <c r="R33" s="102">
        <v>29</v>
      </c>
      <c r="S33" s="99">
        <f t="shared" si="2"/>
        <v>8.6567164179104483E-2</v>
      </c>
      <c r="T33" s="53">
        <v>0</v>
      </c>
      <c r="U33" s="99">
        <f t="shared" si="3"/>
        <v>0</v>
      </c>
    </row>
    <row r="34" spans="6:21" x14ac:dyDescent="0.35">
      <c r="F34" s="71"/>
      <c r="G34" s="70"/>
      <c r="H34" s="70"/>
      <c r="I34" s="70"/>
      <c r="K34" s="75" t="s">
        <v>126</v>
      </c>
      <c r="L34" s="75">
        <v>0</v>
      </c>
      <c r="M34" s="105">
        <f t="shared" si="0"/>
        <v>0</v>
      </c>
      <c r="N34" s="75">
        <v>1</v>
      </c>
      <c r="O34" s="106">
        <f t="shared" si="1"/>
        <v>0.1111111111111111</v>
      </c>
      <c r="Q34" s="100" t="s">
        <v>14</v>
      </c>
      <c r="R34" s="102">
        <v>31</v>
      </c>
      <c r="S34" s="99">
        <f t="shared" si="2"/>
        <v>9.2537313432835819E-2</v>
      </c>
      <c r="T34" s="53">
        <v>0</v>
      </c>
      <c r="U34" s="99">
        <f t="shared" si="3"/>
        <v>0</v>
      </c>
    </row>
    <row r="35" spans="6:21" x14ac:dyDescent="0.35">
      <c r="F35" s="71"/>
      <c r="G35" s="70"/>
      <c r="H35" s="70"/>
      <c r="I35" s="70"/>
      <c r="K35" s="75" t="s">
        <v>85</v>
      </c>
      <c r="L35" s="75">
        <v>0</v>
      </c>
      <c r="M35" s="105">
        <f t="shared" si="0"/>
        <v>0</v>
      </c>
      <c r="N35" s="75">
        <v>0</v>
      </c>
      <c r="O35" s="106">
        <f t="shared" si="1"/>
        <v>0</v>
      </c>
      <c r="Q35" s="100" t="s">
        <v>130</v>
      </c>
      <c r="R35" s="102">
        <v>4</v>
      </c>
      <c r="S35" s="99">
        <f t="shared" si="2"/>
        <v>1.1940298507462687E-2</v>
      </c>
      <c r="T35" s="53">
        <v>0</v>
      </c>
      <c r="U35" s="99">
        <f t="shared" si="3"/>
        <v>0</v>
      </c>
    </row>
    <row r="36" spans="6:21" x14ac:dyDescent="0.35">
      <c r="F36" s="70"/>
      <c r="G36" s="70"/>
      <c r="H36" s="70"/>
      <c r="I36" s="70"/>
      <c r="K36" s="75" t="s">
        <v>12</v>
      </c>
      <c r="L36" s="75">
        <v>0</v>
      </c>
      <c r="M36" s="105">
        <f t="shared" si="0"/>
        <v>0</v>
      </c>
      <c r="N36" s="75">
        <v>0</v>
      </c>
      <c r="O36" s="106">
        <f t="shared" si="1"/>
        <v>0</v>
      </c>
      <c r="Q36" s="100" t="s">
        <v>65</v>
      </c>
      <c r="R36" s="102">
        <v>0</v>
      </c>
      <c r="S36" s="99">
        <f t="shared" si="2"/>
        <v>0</v>
      </c>
      <c r="T36" s="53">
        <v>0</v>
      </c>
      <c r="U36" s="99">
        <f t="shared" si="3"/>
        <v>0</v>
      </c>
    </row>
    <row r="37" spans="6:21" x14ac:dyDescent="0.35">
      <c r="F37" s="70"/>
      <c r="G37" s="70"/>
      <c r="H37" s="70"/>
      <c r="I37" s="70"/>
      <c r="K37" s="75" t="s">
        <v>127</v>
      </c>
      <c r="L37" s="75">
        <v>0</v>
      </c>
      <c r="M37" s="105">
        <f t="shared" si="0"/>
        <v>0</v>
      </c>
      <c r="N37" s="75">
        <v>1</v>
      </c>
      <c r="O37" s="106">
        <f t="shared" si="1"/>
        <v>0.1111111111111111</v>
      </c>
      <c r="Q37" s="100" t="s">
        <v>101</v>
      </c>
      <c r="R37" s="102">
        <v>0</v>
      </c>
      <c r="S37" s="99">
        <f t="shared" si="2"/>
        <v>0</v>
      </c>
      <c r="T37" s="53">
        <v>1</v>
      </c>
      <c r="U37" s="99">
        <f t="shared" si="3"/>
        <v>0.125</v>
      </c>
    </row>
    <row r="38" spans="6:21" x14ac:dyDescent="0.35">
      <c r="K38" s="75" t="s">
        <v>18</v>
      </c>
      <c r="L38" s="75">
        <v>0</v>
      </c>
      <c r="M38" s="105">
        <f t="shared" si="0"/>
        <v>0</v>
      </c>
      <c r="N38" s="75">
        <v>1</v>
      </c>
      <c r="O38" s="106">
        <f t="shared" si="1"/>
        <v>0.1111111111111111</v>
      </c>
      <c r="Q38" s="100" t="s">
        <v>25</v>
      </c>
      <c r="R38" s="102">
        <v>12</v>
      </c>
      <c r="S38" s="99">
        <f t="shared" si="2"/>
        <v>3.5820895522388062E-2</v>
      </c>
      <c r="T38" s="53">
        <v>0</v>
      </c>
      <c r="U38" s="99">
        <f t="shared" si="3"/>
        <v>0</v>
      </c>
    </row>
    <row r="39" spans="6:21" x14ac:dyDescent="0.35">
      <c r="K39" s="75" t="s">
        <v>61</v>
      </c>
      <c r="L39" s="75">
        <v>0</v>
      </c>
      <c r="M39" s="105">
        <f t="shared" si="0"/>
        <v>0</v>
      </c>
      <c r="N39" s="75">
        <v>0</v>
      </c>
      <c r="O39" s="106">
        <f t="shared" si="1"/>
        <v>0</v>
      </c>
      <c r="Q39" s="100" t="s">
        <v>44</v>
      </c>
      <c r="R39" s="102">
        <v>19</v>
      </c>
      <c r="S39" s="99">
        <f t="shared" si="2"/>
        <v>5.6716417910447764E-2</v>
      </c>
      <c r="T39" s="53">
        <v>1</v>
      </c>
      <c r="U39" s="99">
        <f t="shared" si="3"/>
        <v>0.125</v>
      </c>
    </row>
    <row r="40" spans="6:21" x14ac:dyDescent="0.35">
      <c r="K40" s="75" t="s">
        <v>86</v>
      </c>
      <c r="L40" s="75">
        <v>2</v>
      </c>
      <c r="M40" s="105">
        <f t="shared" si="0"/>
        <v>1.4388489208633094E-2</v>
      </c>
      <c r="N40" s="75">
        <v>2</v>
      </c>
      <c r="O40" s="106">
        <f t="shared" si="1"/>
        <v>0.22222222222222221</v>
      </c>
      <c r="Q40" s="103" t="s">
        <v>56</v>
      </c>
      <c r="R40" s="104">
        <v>0</v>
      </c>
      <c r="S40" s="99">
        <f t="shared" si="2"/>
        <v>0</v>
      </c>
      <c r="T40" s="53">
        <v>2</v>
      </c>
      <c r="U40" s="99">
        <f t="shared" si="3"/>
        <v>0.25</v>
      </c>
    </row>
    <row r="41" spans="6:21" x14ac:dyDescent="0.35">
      <c r="K41" s="75" t="s">
        <v>87</v>
      </c>
      <c r="L41" s="75">
        <v>2</v>
      </c>
      <c r="M41" s="105">
        <f t="shared" si="0"/>
        <v>1.4388489208633094E-2</v>
      </c>
      <c r="N41" s="75">
        <v>1</v>
      </c>
      <c r="O41" s="106">
        <f t="shared" si="1"/>
        <v>0.1111111111111111</v>
      </c>
      <c r="Q41" s="100" t="s">
        <v>66</v>
      </c>
      <c r="R41" s="102">
        <v>0</v>
      </c>
      <c r="S41" s="99">
        <f t="shared" si="2"/>
        <v>0</v>
      </c>
      <c r="T41" s="53">
        <v>1</v>
      </c>
      <c r="U41" s="99">
        <f t="shared" si="3"/>
        <v>0.125</v>
      </c>
    </row>
    <row r="42" spans="6:21" x14ac:dyDescent="0.35">
      <c r="K42" s="75" t="s">
        <v>128</v>
      </c>
      <c r="L42" s="75">
        <v>0</v>
      </c>
      <c r="M42" s="105">
        <f t="shared" si="0"/>
        <v>0</v>
      </c>
      <c r="N42" s="75">
        <v>0</v>
      </c>
      <c r="O42" s="106">
        <f t="shared" si="1"/>
        <v>0</v>
      </c>
      <c r="Q42" s="100" t="s">
        <v>67</v>
      </c>
      <c r="R42" s="102">
        <v>25</v>
      </c>
      <c r="S42" s="99">
        <f t="shared" si="2"/>
        <v>7.4626865671641784E-2</v>
      </c>
      <c r="T42" s="53">
        <v>1</v>
      </c>
      <c r="U42" s="99">
        <f t="shared" si="3"/>
        <v>0.125</v>
      </c>
    </row>
    <row r="43" spans="6:21" x14ac:dyDescent="0.35">
      <c r="K43" s="75" t="s">
        <v>129</v>
      </c>
      <c r="L43" s="75">
        <v>0</v>
      </c>
      <c r="M43" s="105">
        <f t="shared" si="0"/>
        <v>0</v>
      </c>
      <c r="N43" s="75">
        <v>1</v>
      </c>
      <c r="O43" s="106">
        <f t="shared" si="1"/>
        <v>0.1111111111111111</v>
      </c>
      <c r="Q43" s="100" t="s">
        <v>102</v>
      </c>
      <c r="R43" s="102">
        <v>0</v>
      </c>
      <c r="S43" s="99">
        <f t="shared" si="2"/>
        <v>0</v>
      </c>
      <c r="T43" s="53">
        <v>0</v>
      </c>
      <c r="U43" s="99">
        <f t="shared" si="3"/>
        <v>0</v>
      </c>
    </row>
    <row r="44" spans="6:21" x14ac:dyDescent="0.35">
      <c r="K44" s="75" t="s">
        <v>24</v>
      </c>
      <c r="L44" s="75">
        <v>17</v>
      </c>
      <c r="M44" s="105">
        <f t="shared" si="0"/>
        <v>0.1223021582733813</v>
      </c>
      <c r="N44" s="75">
        <v>0</v>
      </c>
      <c r="O44" s="106">
        <f t="shared" si="1"/>
        <v>0</v>
      </c>
      <c r="Q44" s="100" t="s">
        <v>105</v>
      </c>
      <c r="R44" s="102">
        <v>9</v>
      </c>
      <c r="S44" s="99">
        <f t="shared" si="2"/>
        <v>2.6865671641791045E-2</v>
      </c>
      <c r="T44" s="53">
        <v>0</v>
      </c>
      <c r="U44" s="99">
        <f t="shared" si="3"/>
        <v>0</v>
      </c>
    </row>
    <row r="45" spans="6:21" x14ac:dyDescent="0.35">
      <c r="K45" s="75" t="s">
        <v>14</v>
      </c>
      <c r="L45" s="75">
        <v>9</v>
      </c>
      <c r="M45" s="105">
        <f t="shared" si="0"/>
        <v>6.4748201438848921E-2</v>
      </c>
      <c r="N45" s="75">
        <v>0</v>
      </c>
      <c r="O45" s="106">
        <f t="shared" si="1"/>
        <v>0</v>
      </c>
      <c r="Q45" s="100" t="s">
        <v>88</v>
      </c>
      <c r="R45" s="102">
        <v>0</v>
      </c>
      <c r="S45" s="99">
        <f t="shared" si="2"/>
        <v>0</v>
      </c>
      <c r="T45" s="53">
        <v>1</v>
      </c>
      <c r="U45" s="99">
        <f t="shared" si="3"/>
        <v>0.125</v>
      </c>
    </row>
    <row r="46" spans="6:21" x14ac:dyDescent="0.35">
      <c r="K46" s="75" t="s">
        <v>130</v>
      </c>
      <c r="L46" s="75">
        <v>1</v>
      </c>
      <c r="M46" s="105">
        <f t="shared" si="0"/>
        <v>7.1942446043165471E-3</v>
      </c>
      <c r="N46" s="75">
        <v>0</v>
      </c>
      <c r="O46" s="106">
        <f t="shared" si="1"/>
        <v>0</v>
      </c>
      <c r="Q46" s="100" t="s">
        <v>45</v>
      </c>
      <c r="R46" s="102">
        <v>0</v>
      </c>
      <c r="S46" s="99">
        <f t="shared" si="2"/>
        <v>0</v>
      </c>
      <c r="T46" s="53">
        <v>1</v>
      </c>
      <c r="U46" s="99">
        <f t="shared" si="3"/>
        <v>0.125</v>
      </c>
    </row>
    <row r="47" spans="6:21" x14ac:dyDescent="0.35">
      <c r="K47" s="75" t="s">
        <v>112</v>
      </c>
      <c r="L47" s="75">
        <v>0</v>
      </c>
      <c r="M47" s="105">
        <f t="shared" si="0"/>
        <v>0</v>
      </c>
      <c r="N47" s="75">
        <v>0</v>
      </c>
      <c r="O47" s="106">
        <f t="shared" si="1"/>
        <v>0</v>
      </c>
      <c r="Q47" s="100" t="s">
        <v>134</v>
      </c>
      <c r="R47" s="102">
        <v>9</v>
      </c>
      <c r="S47" s="99">
        <f t="shared" si="2"/>
        <v>2.6865671641791045E-2</v>
      </c>
      <c r="T47" s="53">
        <v>0</v>
      </c>
      <c r="U47" s="99">
        <f t="shared" si="3"/>
        <v>0</v>
      </c>
    </row>
    <row r="48" spans="6:21" x14ac:dyDescent="0.35">
      <c r="K48" s="75" t="s">
        <v>131</v>
      </c>
      <c r="L48" s="75">
        <v>0</v>
      </c>
      <c r="M48" s="105">
        <f t="shared" si="0"/>
        <v>0</v>
      </c>
      <c r="N48" s="75">
        <v>1</v>
      </c>
      <c r="O48" s="106">
        <f t="shared" si="1"/>
        <v>0.1111111111111111</v>
      </c>
      <c r="Q48" s="100" t="s">
        <v>71</v>
      </c>
      <c r="R48" s="102">
        <v>0</v>
      </c>
      <c r="S48" s="99">
        <f t="shared" si="2"/>
        <v>0</v>
      </c>
      <c r="T48" s="53">
        <v>1</v>
      </c>
      <c r="U48" s="99">
        <f t="shared" si="3"/>
        <v>0.125</v>
      </c>
    </row>
    <row r="49" spans="11:21" x14ac:dyDescent="0.35">
      <c r="K49" s="75" t="s">
        <v>132</v>
      </c>
      <c r="L49" s="75">
        <v>0</v>
      </c>
      <c r="M49" s="105">
        <f t="shared" si="0"/>
        <v>0</v>
      </c>
      <c r="N49" s="75">
        <v>1</v>
      </c>
      <c r="O49" s="106">
        <f t="shared" si="1"/>
        <v>0.1111111111111111</v>
      </c>
      <c r="Q49" s="100" t="s">
        <v>57</v>
      </c>
      <c r="R49" s="102">
        <v>0</v>
      </c>
      <c r="S49" s="99">
        <f t="shared" si="2"/>
        <v>0</v>
      </c>
      <c r="T49" s="53">
        <v>1</v>
      </c>
      <c r="U49" s="99">
        <f t="shared" si="3"/>
        <v>0.125</v>
      </c>
    </row>
    <row r="50" spans="11:21" x14ac:dyDescent="0.35">
      <c r="K50" s="75" t="s">
        <v>80</v>
      </c>
      <c r="L50" s="75">
        <v>0</v>
      </c>
      <c r="M50" s="105">
        <f t="shared" si="0"/>
        <v>0</v>
      </c>
      <c r="N50" s="75">
        <v>0</v>
      </c>
      <c r="O50" s="106">
        <f t="shared" si="1"/>
        <v>0</v>
      </c>
      <c r="Q50" s="100" t="s">
        <v>33</v>
      </c>
      <c r="R50" s="102">
        <v>20</v>
      </c>
      <c r="S50" s="99">
        <f t="shared" si="2"/>
        <v>5.9701492537313432E-2</v>
      </c>
      <c r="T50" s="53">
        <v>2</v>
      </c>
      <c r="U50" s="99">
        <f t="shared" si="3"/>
        <v>0.25</v>
      </c>
    </row>
    <row r="51" spans="11:21" x14ac:dyDescent="0.35">
      <c r="K51" s="75" t="s">
        <v>133</v>
      </c>
      <c r="L51" s="75">
        <v>0</v>
      </c>
      <c r="M51" s="105">
        <f t="shared" si="0"/>
        <v>0</v>
      </c>
      <c r="N51" s="75">
        <v>0</v>
      </c>
      <c r="O51" s="106">
        <f t="shared" si="1"/>
        <v>0</v>
      </c>
      <c r="Q51" s="100" t="s">
        <v>62</v>
      </c>
      <c r="R51" s="102">
        <v>19</v>
      </c>
      <c r="S51" s="99">
        <f t="shared" si="2"/>
        <v>5.6716417910447764E-2</v>
      </c>
      <c r="T51" s="53">
        <v>0</v>
      </c>
      <c r="U51" s="99">
        <f t="shared" si="3"/>
        <v>0</v>
      </c>
    </row>
    <row r="52" spans="11:21" x14ac:dyDescent="0.35">
      <c r="K52" s="75" t="s">
        <v>25</v>
      </c>
      <c r="L52" s="75">
        <v>5</v>
      </c>
      <c r="M52" s="105">
        <f t="shared" si="0"/>
        <v>3.5971223021582732E-2</v>
      </c>
      <c r="N52" s="75">
        <v>0</v>
      </c>
      <c r="O52" s="106">
        <f t="shared" si="1"/>
        <v>0</v>
      </c>
      <c r="Q52" s="100" t="s">
        <v>50</v>
      </c>
      <c r="R52" s="102">
        <v>7</v>
      </c>
      <c r="S52" s="99">
        <f t="shared" si="2"/>
        <v>2.0895522388059702E-2</v>
      </c>
      <c r="T52" s="53">
        <v>1</v>
      </c>
      <c r="U52" s="99">
        <f t="shared" si="3"/>
        <v>0.125</v>
      </c>
    </row>
    <row r="53" spans="11:21" x14ac:dyDescent="0.35">
      <c r="K53" s="75" t="s">
        <v>44</v>
      </c>
      <c r="L53" s="75">
        <v>5</v>
      </c>
      <c r="M53" s="105">
        <f t="shared" si="0"/>
        <v>3.5971223021582732E-2</v>
      </c>
      <c r="N53" s="75">
        <v>0</v>
      </c>
      <c r="O53" s="106">
        <f t="shared" si="1"/>
        <v>0</v>
      </c>
      <c r="Q53" s="100" t="s">
        <v>34</v>
      </c>
      <c r="R53" s="102">
        <v>1</v>
      </c>
      <c r="S53" s="99">
        <f t="shared" si="2"/>
        <v>2.9850746268656717E-3</v>
      </c>
      <c r="T53" s="65">
        <v>0</v>
      </c>
      <c r="U53" s="99">
        <f t="shared" si="3"/>
        <v>0</v>
      </c>
    </row>
    <row r="54" spans="11:21" x14ac:dyDescent="0.35">
      <c r="K54" s="75" t="s">
        <v>114</v>
      </c>
      <c r="L54" s="75">
        <v>0</v>
      </c>
      <c r="M54" s="105">
        <f t="shared" si="0"/>
        <v>0</v>
      </c>
      <c r="N54" s="75">
        <v>1</v>
      </c>
      <c r="O54" s="106">
        <f t="shared" si="1"/>
        <v>0.1111111111111111</v>
      </c>
      <c r="Q54" s="100" t="s">
        <v>39</v>
      </c>
      <c r="R54" s="102">
        <v>0</v>
      </c>
      <c r="S54" s="99">
        <f t="shared" si="2"/>
        <v>0</v>
      </c>
      <c r="T54" s="53">
        <v>1</v>
      </c>
      <c r="U54" s="99">
        <f t="shared" si="3"/>
        <v>0.125</v>
      </c>
    </row>
    <row r="55" spans="11:21" x14ac:dyDescent="0.35">
      <c r="K55" s="75" t="s">
        <v>74</v>
      </c>
      <c r="L55" s="75">
        <v>0</v>
      </c>
      <c r="M55" s="105">
        <f t="shared" si="0"/>
        <v>0</v>
      </c>
      <c r="N55" s="75">
        <v>1</v>
      </c>
      <c r="O55" s="106">
        <f t="shared" si="1"/>
        <v>0.1111111111111111</v>
      </c>
      <c r="Q55" s="100" t="s">
        <v>16</v>
      </c>
      <c r="R55" s="102">
        <v>164</v>
      </c>
      <c r="S55" s="99">
        <f t="shared" si="2"/>
        <v>0.48955223880597015</v>
      </c>
      <c r="T55" s="53">
        <v>8</v>
      </c>
      <c r="U55" s="99">
        <f t="shared" si="3"/>
        <v>1</v>
      </c>
    </row>
    <row r="56" spans="11:21" x14ac:dyDescent="0.35">
      <c r="K56" s="75" t="s">
        <v>67</v>
      </c>
      <c r="L56" s="75">
        <v>17</v>
      </c>
      <c r="M56" s="105">
        <f t="shared" si="0"/>
        <v>0.1223021582733813</v>
      </c>
      <c r="N56" s="75">
        <v>3</v>
      </c>
      <c r="O56" s="106">
        <f t="shared" si="1"/>
        <v>0.33333333333333331</v>
      </c>
      <c r="Q56" s="100" t="s">
        <v>72</v>
      </c>
      <c r="R56" s="102">
        <v>0</v>
      </c>
      <c r="S56" s="99">
        <f t="shared" si="2"/>
        <v>0</v>
      </c>
      <c r="T56" s="53">
        <v>1</v>
      </c>
      <c r="U56" s="99">
        <f t="shared" si="3"/>
        <v>0.125</v>
      </c>
    </row>
    <row r="57" spans="11:21" x14ac:dyDescent="0.35">
      <c r="K57" s="75" t="s">
        <v>105</v>
      </c>
      <c r="L57" s="75">
        <v>6</v>
      </c>
      <c r="M57" s="105">
        <f t="shared" si="0"/>
        <v>4.3165467625899283E-2</v>
      </c>
      <c r="N57" s="75">
        <v>0</v>
      </c>
      <c r="O57" s="106">
        <f t="shared" si="1"/>
        <v>0</v>
      </c>
      <c r="Q57" s="100" t="s">
        <v>69</v>
      </c>
      <c r="R57" s="102">
        <v>0</v>
      </c>
      <c r="S57" s="99">
        <f t="shared" si="2"/>
        <v>0</v>
      </c>
      <c r="T57" s="53">
        <v>1</v>
      </c>
      <c r="U57" s="99">
        <f t="shared" si="3"/>
        <v>0.125</v>
      </c>
    </row>
    <row r="58" spans="11:21" x14ac:dyDescent="0.35">
      <c r="K58" s="75" t="s">
        <v>88</v>
      </c>
      <c r="L58" s="75">
        <v>0</v>
      </c>
      <c r="M58" s="105">
        <f t="shared" si="0"/>
        <v>0</v>
      </c>
      <c r="N58" s="75">
        <v>1</v>
      </c>
      <c r="O58" s="106">
        <f t="shared" si="1"/>
        <v>0.1111111111111111</v>
      </c>
      <c r="Q58" s="93"/>
      <c r="R58" s="93"/>
      <c r="S58" s="55"/>
      <c r="T58" s="95"/>
    </row>
    <row r="59" spans="11:21" x14ac:dyDescent="0.35">
      <c r="K59" s="75" t="s">
        <v>76</v>
      </c>
      <c r="L59" s="75">
        <v>0</v>
      </c>
      <c r="M59" s="105">
        <f t="shared" si="0"/>
        <v>0</v>
      </c>
      <c r="N59" s="75">
        <v>1</v>
      </c>
      <c r="O59" s="106">
        <f t="shared" si="1"/>
        <v>0.1111111111111111</v>
      </c>
      <c r="Q59" s="107"/>
      <c r="R59" s="107"/>
      <c r="S59" s="95"/>
      <c r="T59" s="95"/>
    </row>
    <row r="60" spans="11:21" x14ac:dyDescent="0.35">
      <c r="K60" s="75" t="s">
        <v>134</v>
      </c>
      <c r="L60" s="75">
        <v>4</v>
      </c>
      <c r="M60" s="105">
        <f t="shared" si="0"/>
        <v>2.8776978417266189E-2</v>
      </c>
      <c r="N60" s="75">
        <v>1</v>
      </c>
      <c r="O60" s="106">
        <f t="shared" si="1"/>
        <v>0.1111111111111111</v>
      </c>
      <c r="Q60" s="107"/>
      <c r="R60" s="107"/>
      <c r="S60" s="95"/>
      <c r="T60" s="95"/>
    </row>
    <row r="61" spans="11:21" x14ac:dyDescent="0.35">
      <c r="K61" s="75" t="s">
        <v>71</v>
      </c>
      <c r="L61" s="75">
        <v>0</v>
      </c>
      <c r="M61" s="105">
        <f t="shared" si="0"/>
        <v>0</v>
      </c>
      <c r="N61" s="75">
        <v>0</v>
      </c>
      <c r="O61" s="106">
        <f t="shared" si="1"/>
        <v>0</v>
      </c>
      <c r="S61" s="95"/>
      <c r="T61" s="95"/>
    </row>
    <row r="62" spans="11:21" x14ac:dyDescent="0.35">
      <c r="K62" s="75" t="s">
        <v>19</v>
      </c>
      <c r="L62" s="75">
        <v>0</v>
      </c>
      <c r="M62" s="105">
        <f t="shared" si="0"/>
        <v>0</v>
      </c>
      <c r="N62" s="75">
        <v>1</v>
      </c>
      <c r="O62" s="106">
        <f t="shared" si="1"/>
        <v>0.1111111111111111</v>
      </c>
      <c r="Q62" s="107"/>
      <c r="R62" s="107"/>
      <c r="S62" s="95"/>
      <c r="T62" s="95"/>
    </row>
    <row r="63" spans="11:21" x14ac:dyDescent="0.35">
      <c r="K63" s="75" t="s">
        <v>135</v>
      </c>
      <c r="L63" s="75">
        <v>0</v>
      </c>
      <c r="M63" s="105">
        <f t="shared" si="0"/>
        <v>0</v>
      </c>
      <c r="N63" s="75">
        <v>1</v>
      </c>
      <c r="O63" s="106">
        <f t="shared" si="1"/>
        <v>0.1111111111111111</v>
      </c>
      <c r="S63" s="95"/>
      <c r="T63" s="95"/>
    </row>
    <row r="64" spans="11:21" x14ac:dyDescent="0.35">
      <c r="K64" s="75" t="s">
        <v>33</v>
      </c>
      <c r="L64" s="75">
        <v>1</v>
      </c>
      <c r="M64" s="105">
        <f t="shared" si="0"/>
        <v>7.1942446043165471E-3</v>
      </c>
      <c r="N64" s="75">
        <v>1</v>
      </c>
      <c r="O64" s="106">
        <f t="shared" si="1"/>
        <v>0.1111111111111111</v>
      </c>
      <c r="S64" s="95"/>
      <c r="T64" s="55"/>
    </row>
    <row r="65" spans="11:20" x14ac:dyDescent="0.35">
      <c r="K65" s="75" t="s">
        <v>136</v>
      </c>
      <c r="L65" s="75">
        <v>0</v>
      </c>
      <c r="M65" s="105">
        <f t="shared" si="0"/>
        <v>0</v>
      </c>
      <c r="N65" s="75">
        <v>1</v>
      </c>
      <c r="O65" s="106">
        <f t="shared" si="1"/>
        <v>0.1111111111111111</v>
      </c>
      <c r="Q65" s="55"/>
      <c r="R65" s="55"/>
      <c r="S65" s="95"/>
      <c r="T65" s="55"/>
    </row>
    <row r="66" spans="11:20" x14ac:dyDescent="0.35">
      <c r="K66" s="75" t="s">
        <v>137</v>
      </c>
      <c r="L66" s="75">
        <v>0</v>
      </c>
      <c r="M66" s="105">
        <f t="shared" si="0"/>
        <v>0</v>
      </c>
      <c r="N66" s="75">
        <v>0</v>
      </c>
      <c r="O66" s="106">
        <f t="shared" si="1"/>
        <v>0</v>
      </c>
      <c r="S66" s="95"/>
      <c r="T66" s="55"/>
    </row>
    <row r="67" spans="11:20" x14ac:dyDescent="0.35">
      <c r="K67" s="75" t="s">
        <v>62</v>
      </c>
      <c r="L67" s="75">
        <v>4</v>
      </c>
      <c r="M67" s="105">
        <f t="shared" si="0"/>
        <v>2.8776978417266189E-2</v>
      </c>
      <c r="N67" s="75">
        <v>0</v>
      </c>
      <c r="O67" s="106">
        <f t="shared" si="1"/>
        <v>0</v>
      </c>
      <c r="Q67" s="55"/>
      <c r="R67" s="55"/>
      <c r="S67" s="95"/>
      <c r="T67" s="55"/>
    </row>
    <row r="68" spans="11:20" x14ac:dyDescent="0.35">
      <c r="K68" s="75" t="s">
        <v>106</v>
      </c>
      <c r="L68" s="75">
        <v>0</v>
      </c>
      <c r="M68" s="105">
        <f t="shared" si="0"/>
        <v>0</v>
      </c>
      <c r="N68" s="75">
        <v>0</v>
      </c>
      <c r="O68" s="106">
        <f t="shared" si="1"/>
        <v>0</v>
      </c>
      <c r="S68" s="95"/>
      <c r="T68" s="95"/>
    </row>
    <row r="69" spans="11:20" x14ac:dyDescent="0.35">
      <c r="K69" s="75" t="s">
        <v>50</v>
      </c>
      <c r="L69" s="75">
        <v>5</v>
      </c>
      <c r="M69" s="105">
        <f t="shared" si="0"/>
        <v>3.5971223021582732E-2</v>
      </c>
      <c r="N69" s="75">
        <v>0</v>
      </c>
      <c r="O69" s="106">
        <f t="shared" si="1"/>
        <v>0</v>
      </c>
      <c r="Q69" s="55"/>
      <c r="R69" s="55"/>
      <c r="S69" s="95"/>
      <c r="T69" s="55"/>
    </row>
    <row r="70" spans="11:20" x14ac:dyDescent="0.35">
      <c r="K70" s="75" t="s">
        <v>138</v>
      </c>
      <c r="L70" s="75">
        <v>0</v>
      </c>
      <c r="M70" s="105">
        <f t="shared" si="0"/>
        <v>0</v>
      </c>
      <c r="N70" s="75">
        <v>0</v>
      </c>
      <c r="O70" s="106">
        <f t="shared" si="1"/>
        <v>0</v>
      </c>
      <c r="S70" s="95"/>
      <c r="T70" s="95"/>
    </row>
    <row r="71" spans="11:20" x14ac:dyDescent="0.35">
      <c r="K71" s="75" t="s">
        <v>34</v>
      </c>
      <c r="L71" s="75">
        <v>3</v>
      </c>
      <c r="M71" s="105">
        <f t="shared" ref="M71:M83" si="4">L71/139</f>
        <v>2.1582733812949641E-2</v>
      </c>
      <c r="N71" s="75">
        <v>0</v>
      </c>
      <c r="O71" s="106">
        <f t="shared" ref="O71:O83" si="5">N71/9</f>
        <v>0</v>
      </c>
      <c r="Q71" s="55"/>
      <c r="R71" s="55"/>
      <c r="S71" s="95"/>
      <c r="T71" s="55"/>
    </row>
    <row r="72" spans="11:20" x14ac:dyDescent="0.35">
      <c r="K72" s="75" t="s">
        <v>39</v>
      </c>
      <c r="L72" s="75">
        <v>0</v>
      </c>
      <c r="M72" s="105">
        <f t="shared" si="4"/>
        <v>0</v>
      </c>
      <c r="N72" s="75">
        <v>0</v>
      </c>
      <c r="O72" s="106">
        <f t="shared" si="5"/>
        <v>0</v>
      </c>
      <c r="S72" s="95"/>
      <c r="T72" s="55"/>
    </row>
    <row r="73" spans="11:20" x14ac:dyDescent="0.35">
      <c r="K73" s="75" t="s">
        <v>139</v>
      </c>
      <c r="L73" s="75">
        <v>0</v>
      </c>
      <c r="M73" s="105">
        <f t="shared" si="4"/>
        <v>0</v>
      </c>
      <c r="N73" s="75">
        <v>1</v>
      </c>
      <c r="O73" s="106">
        <f t="shared" si="5"/>
        <v>0.1111111111111111</v>
      </c>
      <c r="Q73" s="55"/>
      <c r="R73" s="55"/>
      <c r="S73" s="95"/>
      <c r="T73" s="55"/>
    </row>
    <row r="74" spans="11:20" x14ac:dyDescent="0.35">
      <c r="K74" s="75" t="s">
        <v>107</v>
      </c>
      <c r="L74" s="75">
        <v>0</v>
      </c>
      <c r="M74" s="105">
        <f t="shared" si="4"/>
        <v>0</v>
      </c>
      <c r="N74" s="75">
        <v>2</v>
      </c>
      <c r="O74" s="106">
        <f t="shared" si="5"/>
        <v>0.22222222222222221</v>
      </c>
      <c r="S74" s="95"/>
      <c r="T74" s="55"/>
    </row>
    <row r="75" spans="11:20" x14ac:dyDescent="0.35">
      <c r="K75" s="75" t="s">
        <v>140</v>
      </c>
      <c r="L75" s="75">
        <v>0</v>
      </c>
      <c r="M75" s="105">
        <f t="shared" si="4"/>
        <v>0</v>
      </c>
      <c r="N75" s="75">
        <v>1</v>
      </c>
      <c r="O75" s="106">
        <f t="shared" si="5"/>
        <v>0.1111111111111111</v>
      </c>
      <c r="Q75" s="55"/>
      <c r="R75" s="55"/>
      <c r="S75" s="95"/>
      <c r="T75" s="95"/>
    </row>
    <row r="76" spans="11:20" x14ac:dyDescent="0.35">
      <c r="K76" s="75" t="s">
        <v>141</v>
      </c>
      <c r="L76" s="75">
        <v>0</v>
      </c>
      <c r="M76" s="105">
        <f t="shared" si="4"/>
        <v>0</v>
      </c>
      <c r="N76" s="75">
        <v>1</v>
      </c>
      <c r="O76" s="106">
        <f t="shared" si="5"/>
        <v>0.1111111111111111</v>
      </c>
      <c r="S76" s="95"/>
      <c r="T76" s="55"/>
    </row>
    <row r="77" spans="11:20" x14ac:dyDescent="0.35">
      <c r="K77" s="75" t="s">
        <v>142</v>
      </c>
      <c r="L77" s="75">
        <v>0</v>
      </c>
      <c r="M77" s="105">
        <f t="shared" si="4"/>
        <v>0</v>
      </c>
      <c r="N77" s="75">
        <v>0</v>
      </c>
      <c r="O77" s="106">
        <f t="shared" si="5"/>
        <v>0</v>
      </c>
      <c r="Q77" s="55"/>
      <c r="R77" s="55"/>
      <c r="S77" s="95"/>
      <c r="T77" s="55"/>
    </row>
    <row r="78" spans="11:20" x14ac:dyDescent="0.35">
      <c r="K78" s="75" t="s">
        <v>143</v>
      </c>
      <c r="L78" s="75">
        <v>0</v>
      </c>
      <c r="M78" s="105">
        <f t="shared" si="4"/>
        <v>0</v>
      </c>
      <c r="N78" s="75">
        <v>1</v>
      </c>
      <c r="O78" s="106">
        <f t="shared" si="5"/>
        <v>0.1111111111111111</v>
      </c>
      <c r="S78" s="95"/>
      <c r="T78" s="55"/>
    </row>
    <row r="79" spans="11:20" x14ac:dyDescent="0.35">
      <c r="K79" s="75" t="s">
        <v>16</v>
      </c>
      <c r="L79" s="75">
        <v>84</v>
      </c>
      <c r="M79" s="105">
        <f t="shared" si="4"/>
        <v>0.60431654676258995</v>
      </c>
      <c r="N79" s="75">
        <v>4</v>
      </c>
      <c r="O79" s="106">
        <f t="shared" si="5"/>
        <v>0.44444444444444442</v>
      </c>
      <c r="Q79" s="55"/>
      <c r="R79" s="55"/>
      <c r="S79" s="95"/>
      <c r="T79" s="55"/>
    </row>
    <row r="80" spans="11:20" x14ac:dyDescent="0.35">
      <c r="K80" s="75" t="s">
        <v>72</v>
      </c>
      <c r="L80" s="75">
        <v>0</v>
      </c>
      <c r="M80" s="105">
        <f t="shared" si="4"/>
        <v>0</v>
      </c>
      <c r="N80" s="75">
        <v>0</v>
      </c>
      <c r="O80" s="106">
        <f t="shared" si="5"/>
        <v>0</v>
      </c>
      <c r="S80" s="95"/>
      <c r="T80" s="55"/>
    </row>
    <row r="81" spans="11:20" x14ac:dyDescent="0.35">
      <c r="K81" s="75" t="s">
        <v>144</v>
      </c>
      <c r="L81" s="75">
        <v>0</v>
      </c>
      <c r="M81" s="105">
        <f t="shared" si="4"/>
        <v>0</v>
      </c>
      <c r="N81" s="75">
        <v>0</v>
      </c>
      <c r="O81" s="106">
        <f t="shared" si="5"/>
        <v>0</v>
      </c>
      <c r="Q81" s="55"/>
      <c r="R81" s="55"/>
      <c r="S81" s="95"/>
      <c r="T81" s="55"/>
    </row>
    <row r="82" spans="11:20" x14ac:dyDescent="0.35">
      <c r="K82" s="75" t="s">
        <v>26</v>
      </c>
      <c r="L82" s="75">
        <v>0</v>
      </c>
      <c r="M82" s="105">
        <f t="shared" si="4"/>
        <v>0</v>
      </c>
      <c r="N82" s="75">
        <v>0</v>
      </c>
      <c r="O82" s="106">
        <f t="shared" si="5"/>
        <v>0</v>
      </c>
      <c r="S82" s="95"/>
      <c r="T82" s="55"/>
    </row>
    <row r="83" spans="11:20" x14ac:dyDescent="0.35">
      <c r="K83" s="75" t="s">
        <v>21</v>
      </c>
      <c r="L83" s="75">
        <v>0</v>
      </c>
      <c r="M83" s="105">
        <f t="shared" si="4"/>
        <v>0</v>
      </c>
      <c r="N83" s="75">
        <v>1</v>
      </c>
      <c r="O83" s="106">
        <f t="shared" si="5"/>
        <v>0.1111111111111111</v>
      </c>
      <c r="Q83" s="55"/>
      <c r="R83" s="55"/>
      <c r="S83" s="95"/>
      <c r="T83" s="55"/>
    </row>
    <row r="84" spans="11:20" x14ac:dyDescent="0.35">
      <c r="O84" s="96"/>
      <c r="S84" s="95"/>
      <c r="T84" s="55"/>
    </row>
    <row r="85" spans="11:20" x14ac:dyDescent="0.35">
      <c r="O85" s="96"/>
      <c r="Q85" s="55"/>
      <c r="R85" s="55"/>
      <c r="S85" s="95"/>
      <c r="T85" s="55"/>
    </row>
    <row r="86" spans="11:20" x14ac:dyDescent="0.35">
      <c r="O86" s="96"/>
      <c r="S86" s="95"/>
      <c r="T86" s="55"/>
    </row>
    <row r="87" spans="11:20" x14ac:dyDescent="0.35">
      <c r="N87" s="96"/>
      <c r="Q87" s="55"/>
      <c r="R87" s="55"/>
      <c r="S87" s="95"/>
      <c r="T87" s="55"/>
    </row>
    <row r="88" spans="11:20" x14ac:dyDescent="0.35">
      <c r="M88" s="96"/>
      <c r="O88" s="96"/>
      <c r="S88" s="95"/>
      <c r="T88" s="55"/>
    </row>
    <row r="89" spans="11:20" x14ac:dyDescent="0.35">
      <c r="M89" s="96"/>
      <c r="O89" s="96"/>
      <c r="Q89" s="55"/>
      <c r="R89" s="55"/>
      <c r="S89" s="95"/>
      <c r="T89" s="55"/>
    </row>
    <row r="90" spans="11:20" x14ac:dyDescent="0.35">
      <c r="M90" s="96"/>
      <c r="S90" s="95"/>
      <c r="T90" s="55"/>
    </row>
    <row r="91" spans="11:20" x14ac:dyDescent="0.35">
      <c r="M91" s="96"/>
      <c r="Q91" s="55"/>
      <c r="R91" s="55"/>
      <c r="S91" s="95"/>
      <c r="T91" s="55"/>
    </row>
    <row r="92" spans="11:20" x14ac:dyDescent="0.35">
      <c r="M92" s="96"/>
      <c r="S92" s="95"/>
      <c r="T92" s="55"/>
    </row>
    <row r="93" spans="11:20" x14ac:dyDescent="0.35">
      <c r="M93" s="96"/>
      <c r="Q93" s="55"/>
      <c r="R93" s="55"/>
      <c r="S93" s="95"/>
      <c r="T93" s="55"/>
    </row>
    <row r="94" spans="11:20" x14ac:dyDescent="0.35">
      <c r="M94" s="96"/>
      <c r="S94" s="95"/>
      <c r="T94" s="55"/>
    </row>
    <row r="95" spans="11:20" x14ac:dyDescent="0.35">
      <c r="M95" s="96"/>
      <c r="Q95" s="55"/>
      <c r="R95" s="55"/>
      <c r="S95" s="95"/>
      <c r="T95" s="55"/>
    </row>
    <row r="96" spans="11:20" x14ac:dyDescent="0.35">
      <c r="M96" s="96"/>
      <c r="S96" s="95"/>
      <c r="T96" s="55"/>
    </row>
    <row r="97" spans="13:20" x14ac:dyDescent="0.35">
      <c r="M97" s="96"/>
      <c r="Q97" s="55"/>
      <c r="R97" s="55"/>
      <c r="S97" s="95"/>
      <c r="T97" s="55"/>
    </row>
    <row r="98" spans="13:20" x14ac:dyDescent="0.35">
      <c r="M98" s="96"/>
      <c r="S98" s="95"/>
      <c r="T98" s="55"/>
    </row>
    <row r="99" spans="13:20" x14ac:dyDescent="0.35">
      <c r="M99" s="96"/>
      <c r="Q99" s="55"/>
      <c r="R99" s="55"/>
      <c r="S99" s="95"/>
      <c r="T99" s="55"/>
    </row>
    <row r="100" spans="13:20" x14ac:dyDescent="0.35">
      <c r="M100" s="96"/>
      <c r="S100" s="95"/>
      <c r="T100" s="55"/>
    </row>
    <row r="101" spans="13:20" x14ac:dyDescent="0.35">
      <c r="M101" s="96"/>
      <c r="Q101" s="55"/>
      <c r="R101" s="55"/>
      <c r="S101" s="95"/>
      <c r="T101" s="55"/>
    </row>
    <row r="102" spans="13:20" x14ac:dyDescent="0.35">
      <c r="M102" s="96"/>
      <c r="S102" s="95"/>
      <c r="T102" s="55"/>
    </row>
    <row r="103" spans="13:20" x14ac:dyDescent="0.35">
      <c r="M103" s="96"/>
      <c r="Q103" s="55"/>
      <c r="R103" s="55"/>
      <c r="S103" s="95"/>
      <c r="T103" s="55"/>
    </row>
    <row r="104" spans="13:20" x14ac:dyDescent="0.35">
      <c r="M104" s="96"/>
      <c r="S104" s="95"/>
      <c r="T104" s="95"/>
    </row>
    <row r="105" spans="13:20" x14ac:dyDescent="0.35">
      <c r="M105" s="96"/>
      <c r="Q105" s="55"/>
      <c r="R105" s="55"/>
      <c r="S105" s="95"/>
      <c r="T105" s="55"/>
    </row>
    <row r="106" spans="13:20" x14ac:dyDescent="0.35">
      <c r="M106" s="96"/>
      <c r="S106" s="95"/>
      <c r="T106" s="55"/>
    </row>
    <row r="107" spans="13:20" x14ac:dyDescent="0.35">
      <c r="M107" s="96"/>
      <c r="Q107" s="55"/>
      <c r="R107" s="55"/>
      <c r="S107" s="95"/>
      <c r="T107" s="55"/>
    </row>
    <row r="108" spans="13:20" x14ac:dyDescent="0.35">
      <c r="M108" s="96"/>
      <c r="S108" s="95"/>
      <c r="T108" s="55"/>
    </row>
    <row r="109" spans="13:20" x14ac:dyDescent="0.35">
      <c r="M109" s="96"/>
      <c r="Q109" s="55"/>
      <c r="R109" s="55"/>
      <c r="S109" s="95"/>
      <c r="T109" s="55"/>
    </row>
    <row r="110" spans="13:20" x14ac:dyDescent="0.35">
      <c r="M110" s="96"/>
      <c r="S110" s="95"/>
      <c r="T110" s="55"/>
    </row>
    <row r="111" spans="13:20" x14ac:dyDescent="0.35">
      <c r="M111" s="96"/>
      <c r="Q111" s="55"/>
      <c r="R111" s="55"/>
      <c r="S111" s="95"/>
      <c r="T111" s="55"/>
    </row>
    <row r="112" spans="13:20" x14ac:dyDescent="0.35">
      <c r="M112" s="96"/>
      <c r="S112" s="95"/>
      <c r="T112" s="55"/>
    </row>
    <row r="113" spans="13:20" x14ac:dyDescent="0.35">
      <c r="M113" s="96"/>
      <c r="Q113" s="55"/>
      <c r="R113" s="55"/>
      <c r="S113" s="95"/>
      <c r="T113" s="55"/>
    </row>
    <row r="114" spans="13:20" x14ac:dyDescent="0.35">
      <c r="M114" s="96"/>
      <c r="S114" s="95"/>
      <c r="T114" s="55"/>
    </row>
    <row r="115" spans="13:20" x14ac:dyDescent="0.35">
      <c r="M115" s="96"/>
      <c r="Q115" s="55"/>
      <c r="R115" s="55"/>
      <c r="S115" s="95"/>
      <c r="T115" s="55"/>
    </row>
    <row r="116" spans="13:20" x14ac:dyDescent="0.35">
      <c r="M116" s="96"/>
      <c r="S116" s="95"/>
      <c r="T116" s="55"/>
    </row>
    <row r="117" spans="13:20" x14ac:dyDescent="0.35">
      <c r="M117" s="96"/>
      <c r="Q117" s="55"/>
      <c r="R117" s="55"/>
      <c r="S117" s="95"/>
      <c r="T117" s="55"/>
    </row>
    <row r="118" spans="13:20" x14ac:dyDescent="0.35">
      <c r="M118" s="96"/>
      <c r="S118" s="95"/>
      <c r="T118" s="55"/>
    </row>
    <row r="119" spans="13:20" x14ac:dyDescent="0.35">
      <c r="M119" s="96"/>
      <c r="Q119" s="55"/>
      <c r="R119" s="55"/>
      <c r="S119" s="95"/>
      <c r="T119" s="55"/>
    </row>
    <row r="120" spans="13:20" x14ac:dyDescent="0.35">
      <c r="M120" s="96"/>
      <c r="S120" s="95"/>
      <c r="T120" s="55"/>
    </row>
    <row r="121" spans="13:20" x14ac:dyDescent="0.35">
      <c r="M121" s="96"/>
      <c r="Q121" s="55"/>
      <c r="R121" s="55"/>
      <c r="S121" s="95"/>
      <c r="T121" s="55"/>
    </row>
    <row r="122" spans="13:20" x14ac:dyDescent="0.35">
      <c r="M122" s="96"/>
      <c r="S122" s="95"/>
      <c r="T122" s="55"/>
    </row>
    <row r="123" spans="13:20" x14ac:dyDescent="0.35">
      <c r="M123" s="96"/>
      <c r="Q123" s="55"/>
      <c r="R123" s="55"/>
      <c r="S123" s="95"/>
      <c r="T123" s="55"/>
    </row>
    <row r="124" spans="13:20" x14ac:dyDescent="0.35">
      <c r="M124" s="96"/>
      <c r="S124" s="95"/>
      <c r="T124" s="55"/>
    </row>
    <row r="125" spans="13:20" x14ac:dyDescent="0.35">
      <c r="M125" s="96"/>
      <c r="Q125" s="55"/>
      <c r="R125" s="55"/>
      <c r="S125" s="95"/>
      <c r="T125" s="55"/>
    </row>
    <row r="126" spans="13:20" x14ac:dyDescent="0.35">
      <c r="M126" s="96"/>
      <c r="S126" s="95"/>
      <c r="T126" s="55"/>
    </row>
    <row r="127" spans="13:20" x14ac:dyDescent="0.35">
      <c r="M127" s="96"/>
      <c r="Q127" s="55"/>
      <c r="R127" s="55"/>
      <c r="S127" s="95"/>
      <c r="T127" s="55"/>
    </row>
    <row r="128" spans="13:20" x14ac:dyDescent="0.35">
      <c r="M128" s="96"/>
      <c r="S128" s="95"/>
      <c r="T128" s="55"/>
    </row>
    <row r="129" spans="13:20" x14ac:dyDescent="0.35">
      <c r="M129" s="96"/>
      <c r="Q129" s="55"/>
      <c r="R129" s="55"/>
      <c r="S129" s="95"/>
      <c r="T129" s="95"/>
    </row>
    <row r="130" spans="13:20" x14ac:dyDescent="0.35">
      <c r="M130" s="96"/>
      <c r="S130" s="95"/>
      <c r="T130" s="55"/>
    </row>
    <row r="131" spans="13:20" x14ac:dyDescent="0.35">
      <c r="M131" s="96"/>
      <c r="Q131" s="55"/>
      <c r="R131" s="55"/>
      <c r="S131" s="95"/>
      <c r="T131" s="55"/>
    </row>
    <row r="132" spans="13:20" x14ac:dyDescent="0.35">
      <c r="M132" s="96"/>
      <c r="S132" s="95"/>
      <c r="T132" s="55"/>
    </row>
    <row r="133" spans="13:20" x14ac:dyDescent="0.35">
      <c r="M133" s="96"/>
      <c r="Q133" s="55"/>
      <c r="R133" s="55"/>
      <c r="S133" s="95"/>
      <c r="T133" s="55"/>
    </row>
    <row r="134" spans="13:20" x14ac:dyDescent="0.35">
      <c r="M134" s="96"/>
      <c r="S134" s="95"/>
      <c r="T134" s="95"/>
    </row>
    <row r="135" spans="13:20" x14ac:dyDescent="0.35">
      <c r="M135" s="96"/>
      <c r="Q135" s="55"/>
      <c r="R135" s="55"/>
      <c r="S135" s="95"/>
      <c r="T135" s="55"/>
    </row>
    <row r="136" spans="13:20" x14ac:dyDescent="0.35">
      <c r="M136" s="96"/>
      <c r="S136" s="95"/>
      <c r="T136" s="55"/>
    </row>
    <row r="137" spans="13:20" x14ac:dyDescent="0.35">
      <c r="M137" s="96"/>
      <c r="Q137" s="55"/>
      <c r="R137" s="55"/>
      <c r="S137" s="95"/>
      <c r="T137" s="55"/>
    </row>
    <row r="138" spans="13:20" x14ac:dyDescent="0.35">
      <c r="M138" s="96"/>
      <c r="S138" s="95"/>
      <c r="T138" s="55"/>
    </row>
    <row r="139" spans="13:20" x14ac:dyDescent="0.35">
      <c r="M139" s="96"/>
      <c r="Q139" s="55"/>
      <c r="R139" s="55"/>
      <c r="S139" s="95"/>
      <c r="T139" s="55"/>
    </row>
    <row r="140" spans="13:20" x14ac:dyDescent="0.35">
      <c r="M140" s="96"/>
      <c r="S140" s="95"/>
      <c r="T140" s="55"/>
    </row>
    <row r="141" spans="13:20" x14ac:dyDescent="0.35">
      <c r="M141" s="96"/>
      <c r="Q141" s="55"/>
      <c r="R141" s="55"/>
      <c r="S141" s="95"/>
      <c r="T141" s="55"/>
    </row>
    <row r="142" spans="13:20" x14ac:dyDescent="0.35">
      <c r="M142" s="96"/>
      <c r="S142" s="95"/>
      <c r="T142" s="55"/>
    </row>
    <row r="143" spans="13:20" x14ac:dyDescent="0.35">
      <c r="M143" s="96"/>
      <c r="Q143" s="55"/>
      <c r="R143" s="55"/>
      <c r="S143" s="95"/>
      <c r="T143" s="55"/>
    </row>
    <row r="144" spans="13:20" x14ac:dyDescent="0.35">
      <c r="M144" s="96"/>
      <c r="S144" s="95"/>
      <c r="T144" s="55"/>
    </row>
    <row r="145" spans="13:20" x14ac:dyDescent="0.35">
      <c r="M145" s="96"/>
      <c r="Q145" s="55"/>
      <c r="R145" s="55"/>
      <c r="S145" s="95"/>
      <c r="T145" s="55"/>
    </row>
    <row r="146" spans="13:20" x14ac:dyDescent="0.35">
      <c r="M146" s="96"/>
      <c r="S146" s="95"/>
      <c r="T146" s="55"/>
    </row>
    <row r="147" spans="13:20" x14ac:dyDescent="0.35">
      <c r="M147" s="96"/>
      <c r="Q147" s="55"/>
      <c r="R147" s="55"/>
      <c r="S147" s="95"/>
      <c r="T147" s="55"/>
    </row>
    <row r="148" spans="13:20" x14ac:dyDescent="0.35">
      <c r="M148" s="96"/>
      <c r="S148" s="95"/>
      <c r="T148" s="55"/>
    </row>
    <row r="149" spans="13:20" x14ac:dyDescent="0.35">
      <c r="M149" s="96"/>
      <c r="Q149" s="55"/>
      <c r="R149" s="55"/>
      <c r="S149" s="95"/>
      <c r="T149" s="55"/>
    </row>
    <row r="150" spans="13:20" x14ac:dyDescent="0.35">
      <c r="M150" s="96"/>
      <c r="S150" s="95"/>
      <c r="T150" s="55"/>
    </row>
    <row r="151" spans="13:20" x14ac:dyDescent="0.35">
      <c r="M151" s="96"/>
      <c r="Q151" s="55"/>
      <c r="R151" s="55"/>
      <c r="S151" s="95"/>
      <c r="T151" s="55"/>
    </row>
    <row r="152" spans="13:20" x14ac:dyDescent="0.35">
      <c r="M152" s="96"/>
      <c r="S152" s="95"/>
      <c r="T152" s="55"/>
    </row>
    <row r="153" spans="13:20" x14ac:dyDescent="0.35">
      <c r="M153" s="96"/>
      <c r="Q153" s="55"/>
      <c r="R153" s="55"/>
      <c r="S153" s="95"/>
      <c r="T153" s="55"/>
    </row>
    <row r="154" spans="13:20" x14ac:dyDescent="0.35">
      <c r="M154" s="96"/>
      <c r="S154" s="95"/>
      <c r="T154" s="55"/>
    </row>
    <row r="155" spans="13:20" x14ac:dyDescent="0.35">
      <c r="M155" s="96"/>
      <c r="Q155" s="55"/>
      <c r="R155" s="55"/>
      <c r="S155" s="95"/>
      <c r="T155" s="55"/>
    </row>
    <row r="156" spans="13:20" x14ac:dyDescent="0.35">
      <c r="M156" s="96"/>
      <c r="S156" s="95"/>
      <c r="T156" s="55"/>
    </row>
    <row r="157" spans="13:20" x14ac:dyDescent="0.35">
      <c r="M157" s="96"/>
      <c r="Q157" s="55"/>
      <c r="R157" s="55"/>
      <c r="S157" s="95"/>
      <c r="T157" s="55"/>
    </row>
    <row r="158" spans="13:20" x14ac:dyDescent="0.35">
      <c r="M158" s="96"/>
      <c r="S158" s="95"/>
      <c r="T158" s="55"/>
    </row>
    <row r="159" spans="13:20" x14ac:dyDescent="0.35">
      <c r="M159" s="96"/>
      <c r="Q159" s="55"/>
      <c r="R159" s="55"/>
      <c r="S159" s="95"/>
      <c r="T159" s="55"/>
    </row>
    <row r="160" spans="13:20" x14ac:dyDescent="0.35">
      <c r="M160" s="96"/>
      <c r="S160" s="95"/>
      <c r="T160" s="55"/>
    </row>
    <row r="161" spans="11:20" x14ac:dyDescent="0.35">
      <c r="M161" s="96"/>
      <c r="Q161" s="55"/>
      <c r="R161" s="55"/>
      <c r="S161" s="95"/>
      <c r="T161" s="55"/>
    </row>
    <row r="162" spans="11:20" x14ac:dyDescent="0.35">
      <c r="M162" s="96"/>
      <c r="S162" s="95"/>
      <c r="T162" s="55"/>
    </row>
    <row r="163" spans="11:20" x14ac:dyDescent="0.35">
      <c r="M163" s="96"/>
      <c r="Q163" s="55"/>
      <c r="R163" s="55"/>
      <c r="S163" s="95"/>
      <c r="T163" s="55"/>
    </row>
    <row r="164" spans="11:20" x14ac:dyDescent="0.35">
      <c r="M164" s="96"/>
      <c r="S164" s="95"/>
      <c r="T164" s="55"/>
    </row>
    <row r="165" spans="11:20" x14ac:dyDescent="0.35">
      <c r="M165" s="96"/>
      <c r="Q165" s="55"/>
      <c r="R165" s="55"/>
      <c r="S165" s="95"/>
      <c r="T165" s="55"/>
    </row>
    <row r="166" spans="11:20" x14ac:dyDescent="0.35">
      <c r="M166" s="96"/>
      <c r="S166" s="95"/>
      <c r="T166" s="55"/>
    </row>
    <row r="167" spans="11:20" x14ac:dyDescent="0.35">
      <c r="Q167" s="55"/>
      <c r="R167" s="55"/>
      <c r="S167" s="95"/>
      <c r="T167" s="55"/>
    </row>
    <row r="168" spans="11:20" x14ac:dyDescent="0.35">
      <c r="S168" s="95"/>
      <c r="T168" s="55"/>
    </row>
    <row r="169" spans="11:20" x14ac:dyDescent="0.35">
      <c r="Q169" s="55"/>
      <c r="R169" s="55"/>
      <c r="S169" s="95"/>
      <c r="T169" s="55"/>
    </row>
    <row r="170" spans="11:20" x14ac:dyDescent="0.35">
      <c r="S170" s="95"/>
      <c r="T170" s="55"/>
    </row>
    <row r="171" spans="11:20" x14ac:dyDescent="0.35">
      <c r="Q171" s="55"/>
      <c r="R171" s="55"/>
      <c r="S171" s="95"/>
      <c r="T171" s="55"/>
    </row>
    <row r="172" spans="11:20" x14ac:dyDescent="0.35">
      <c r="S172" s="95"/>
      <c r="T172" s="55"/>
    </row>
    <row r="173" spans="11:20" x14ac:dyDescent="0.35">
      <c r="Q173" s="55"/>
      <c r="R173" s="55"/>
      <c r="S173" s="95"/>
      <c r="T173" s="55"/>
    </row>
    <row r="174" spans="11:20" x14ac:dyDescent="0.35">
      <c r="S174" s="95"/>
      <c r="T174" s="95"/>
    </row>
    <row r="175" spans="11:20" x14ac:dyDescent="0.35">
      <c r="Q175" s="55"/>
      <c r="R175" s="55"/>
      <c r="S175" s="95"/>
      <c r="T175" s="55"/>
    </row>
    <row r="176" spans="11:20" x14ac:dyDescent="0.35">
      <c r="K176" s="81">
        <v>1</v>
      </c>
      <c r="S176" s="95"/>
      <c r="T176" s="55"/>
    </row>
    <row r="177" spans="11:20" x14ac:dyDescent="0.35">
      <c r="K177" s="81">
        <v>2</v>
      </c>
      <c r="Q177" s="55"/>
      <c r="R177" s="55"/>
      <c r="S177" s="95"/>
      <c r="T177" s="55"/>
    </row>
    <row r="178" spans="11:20" x14ac:dyDescent="0.35">
      <c r="K178" s="81">
        <v>3</v>
      </c>
      <c r="S178" s="95"/>
      <c r="T178" s="55"/>
    </row>
    <row r="179" spans="11:20" x14ac:dyDescent="0.35">
      <c r="K179" s="81">
        <v>4</v>
      </c>
      <c r="Q179" s="55"/>
      <c r="R179" s="55"/>
      <c r="S179" s="95"/>
      <c r="T179" s="55"/>
    </row>
    <row r="180" spans="11:20" x14ac:dyDescent="0.35">
      <c r="K180" s="81">
        <v>5</v>
      </c>
      <c r="S180" s="95"/>
      <c r="T180" s="55"/>
    </row>
    <row r="181" spans="11:20" x14ac:dyDescent="0.35">
      <c r="K181" s="81">
        <v>6</v>
      </c>
      <c r="Q181" s="55"/>
      <c r="R181" s="55"/>
      <c r="S181" s="95"/>
      <c r="T181" s="55"/>
    </row>
    <row r="182" spans="11:20" x14ac:dyDescent="0.35">
      <c r="K182" s="81">
        <v>7</v>
      </c>
      <c r="S182" s="95"/>
      <c r="T182" s="55"/>
    </row>
    <row r="183" spans="11:20" x14ac:dyDescent="0.35">
      <c r="K183" s="81">
        <v>8</v>
      </c>
      <c r="Q183" s="55"/>
      <c r="R183" s="55"/>
      <c r="S183" s="95"/>
      <c r="T183" s="55"/>
    </row>
    <row r="184" spans="11:20" x14ac:dyDescent="0.35">
      <c r="K184" s="81">
        <v>9</v>
      </c>
      <c r="S184" s="95"/>
      <c r="T184" s="55"/>
    </row>
    <row r="185" spans="11:20" x14ac:dyDescent="0.35">
      <c r="K185" s="81">
        <v>10</v>
      </c>
      <c r="Q185" s="55"/>
      <c r="R185" s="55"/>
      <c r="S185" s="95"/>
      <c r="T185" s="95"/>
    </row>
    <row r="186" spans="11:20" x14ac:dyDescent="0.35">
      <c r="K186" s="81">
        <v>11</v>
      </c>
      <c r="S186" s="95"/>
      <c r="T186" s="55"/>
    </row>
    <row r="187" spans="11:20" x14ac:dyDescent="0.35">
      <c r="K187" s="81">
        <v>12</v>
      </c>
      <c r="Q187" s="55"/>
      <c r="R187" s="55"/>
      <c r="S187" s="95"/>
      <c r="T187" s="55"/>
    </row>
    <row r="188" spans="11:20" x14ac:dyDescent="0.35">
      <c r="K188" s="81">
        <v>13</v>
      </c>
      <c r="S188" s="95"/>
      <c r="T188" s="55"/>
    </row>
    <row r="189" spans="11:20" x14ac:dyDescent="0.35">
      <c r="K189" s="81">
        <v>14</v>
      </c>
      <c r="Q189" s="55"/>
      <c r="R189" s="55"/>
      <c r="S189" s="95"/>
      <c r="T189" s="55"/>
    </row>
    <row r="190" spans="11:20" x14ac:dyDescent="0.35">
      <c r="K190" s="81">
        <v>15</v>
      </c>
      <c r="S190" s="95"/>
      <c r="T190" s="55"/>
    </row>
    <row r="191" spans="11:20" x14ac:dyDescent="0.35">
      <c r="K191" s="81">
        <v>16</v>
      </c>
      <c r="Q191" s="55"/>
      <c r="R191" s="55"/>
      <c r="S191" s="95"/>
      <c r="T191" s="55"/>
    </row>
    <row r="192" spans="11:20" x14ac:dyDescent="0.35">
      <c r="K192" s="81">
        <v>17</v>
      </c>
      <c r="S192" s="95"/>
      <c r="T192" s="55"/>
    </row>
    <row r="193" spans="11:20" x14ac:dyDescent="0.35">
      <c r="K193" s="81">
        <v>18</v>
      </c>
      <c r="Q193" s="55"/>
      <c r="R193" s="55"/>
      <c r="S193" s="95"/>
      <c r="T193" s="55"/>
    </row>
    <row r="194" spans="11:20" x14ac:dyDescent="0.35">
      <c r="K194" s="81">
        <v>19</v>
      </c>
      <c r="S194" s="95"/>
      <c r="T194" s="55"/>
    </row>
    <row r="195" spans="11:20" x14ac:dyDescent="0.35">
      <c r="K195" s="81">
        <v>20</v>
      </c>
      <c r="Q195" s="55"/>
      <c r="R195" s="55"/>
      <c r="S195" s="95"/>
      <c r="T195" s="55"/>
    </row>
    <row r="196" spans="11:20" x14ac:dyDescent="0.35">
      <c r="K196" s="81">
        <v>21</v>
      </c>
      <c r="S196" s="95"/>
      <c r="T196" s="95"/>
    </row>
    <row r="197" spans="11:20" x14ac:dyDescent="0.35">
      <c r="K197" s="81">
        <v>22</v>
      </c>
      <c r="Q197" s="55"/>
      <c r="R197" s="55"/>
      <c r="S197" s="95"/>
      <c r="T197" s="55"/>
    </row>
    <row r="198" spans="11:20" x14ac:dyDescent="0.35">
      <c r="K198" s="81">
        <v>23</v>
      </c>
      <c r="S198" s="95"/>
      <c r="T198" s="55"/>
    </row>
    <row r="199" spans="11:20" x14ac:dyDescent="0.35">
      <c r="K199" s="81">
        <v>24</v>
      </c>
      <c r="Q199" s="55"/>
      <c r="R199" s="55"/>
      <c r="S199" s="95"/>
      <c r="T199" s="55"/>
    </row>
    <row r="200" spans="11:20" x14ac:dyDescent="0.35">
      <c r="K200" s="81">
        <v>25</v>
      </c>
      <c r="S200" s="95"/>
      <c r="T200" s="55"/>
    </row>
    <row r="201" spans="11:20" x14ac:dyDescent="0.35">
      <c r="K201" s="81">
        <v>26</v>
      </c>
      <c r="Q201" s="55"/>
      <c r="R201" s="55"/>
      <c r="S201" s="95"/>
      <c r="T201" s="55"/>
    </row>
    <row r="202" spans="11:20" x14ac:dyDescent="0.35">
      <c r="K202" s="81">
        <v>27</v>
      </c>
      <c r="S202" s="95"/>
      <c r="T202" s="55"/>
    </row>
    <row r="203" spans="11:20" x14ac:dyDescent="0.35">
      <c r="K203" s="81">
        <v>28</v>
      </c>
      <c r="Q203" s="55"/>
      <c r="R203" s="55"/>
      <c r="S203" s="95"/>
      <c r="T203" s="55"/>
    </row>
    <row r="204" spans="11:20" x14ac:dyDescent="0.35">
      <c r="K204" s="81">
        <v>29</v>
      </c>
      <c r="S204" s="95"/>
      <c r="T204" s="55"/>
    </row>
    <row r="205" spans="11:20" x14ac:dyDescent="0.35">
      <c r="K205" s="81">
        <v>30</v>
      </c>
      <c r="Q205" s="55"/>
      <c r="R205" s="55"/>
      <c r="S205" s="95"/>
      <c r="T205" s="55"/>
    </row>
    <row r="206" spans="11:20" x14ac:dyDescent="0.35">
      <c r="K206" s="81">
        <v>31</v>
      </c>
      <c r="S206" s="95"/>
      <c r="T206" s="55"/>
    </row>
    <row r="207" spans="11:20" x14ac:dyDescent="0.35">
      <c r="K207" s="81">
        <v>32</v>
      </c>
      <c r="Q207" s="55"/>
      <c r="R207" s="55"/>
      <c r="S207" s="95"/>
      <c r="T207" s="55"/>
    </row>
    <row r="208" spans="11:20" x14ac:dyDescent="0.35">
      <c r="K208" s="81">
        <v>33</v>
      </c>
      <c r="S208" s="95"/>
      <c r="T208" s="55"/>
    </row>
    <row r="209" spans="11:20" x14ac:dyDescent="0.35">
      <c r="K209" s="81">
        <v>34</v>
      </c>
      <c r="Q209" s="55"/>
      <c r="R209" s="55"/>
      <c r="S209" s="95"/>
      <c r="T209" s="55"/>
    </row>
    <row r="210" spans="11:20" x14ac:dyDescent="0.35">
      <c r="K210" s="81">
        <v>35</v>
      </c>
      <c r="S210" s="95"/>
      <c r="T210" s="55"/>
    </row>
    <row r="211" spans="11:20" x14ac:dyDescent="0.35">
      <c r="K211" s="81">
        <v>36</v>
      </c>
      <c r="Q211" s="55"/>
      <c r="R211" s="55"/>
      <c r="S211" s="95"/>
      <c r="T211" s="55"/>
    </row>
    <row r="212" spans="11:20" x14ac:dyDescent="0.35">
      <c r="K212" s="81">
        <v>37</v>
      </c>
      <c r="S212" s="95"/>
      <c r="T212" s="55"/>
    </row>
    <row r="213" spans="11:20" x14ac:dyDescent="0.35">
      <c r="K213" s="81">
        <v>38</v>
      </c>
      <c r="Q213" s="55"/>
      <c r="R213" s="55"/>
      <c r="S213" s="95"/>
      <c r="T213" s="55"/>
    </row>
    <row r="214" spans="11:20" x14ac:dyDescent="0.35">
      <c r="K214" s="81">
        <v>39</v>
      </c>
      <c r="S214" s="95"/>
      <c r="T214" s="55"/>
    </row>
    <row r="215" spans="11:20" x14ac:dyDescent="0.35">
      <c r="K215" s="81">
        <v>40</v>
      </c>
      <c r="Q215" s="55"/>
      <c r="R215" s="55"/>
      <c r="S215" s="95"/>
      <c r="T215" s="55"/>
    </row>
    <row r="216" spans="11:20" x14ac:dyDescent="0.35">
      <c r="K216" s="81">
        <v>41</v>
      </c>
      <c r="S216" s="95"/>
      <c r="T216" s="55"/>
    </row>
    <row r="217" spans="11:20" x14ac:dyDescent="0.35">
      <c r="K217" s="81">
        <v>42</v>
      </c>
      <c r="Q217" s="55"/>
      <c r="R217" s="55"/>
      <c r="S217" s="95"/>
      <c r="T217" s="55"/>
    </row>
    <row r="218" spans="11:20" x14ac:dyDescent="0.35">
      <c r="K218" s="81">
        <v>43</v>
      </c>
      <c r="S218" s="95"/>
      <c r="T218" s="55"/>
    </row>
    <row r="219" spans="11:20" x14ac:dyDescent="0.35">
      <c r="K219" s="81">
        <v>44</v>
      </c>
      <c r="Q219" s="55"/>
      <c r="R219" s="55"/>
      <c r="S219" s="95"/>
      <c r="T219" s="55"/>
    </row>
    <row r="220" spans="11:20" x14ac:dyDescent="0.35">
      <c r="K220" s="81">
        <v>45</v>
      </c>
      <c r="S220" s="95"/>
      <c r="T220" s="55"/>
    </row>
    <row r="221" spans="11:20" x14ac:dyDescent="0.35">
      <c r="K221" s="81">
        <v>46</v>
      </c>
      <c r="Q221" s="55"/>
      <c r="R221" s="55"/>
      <c r="S221" s="95"/>
      <c r="T221" s="55"/>
    </row>
    <row r="222" spans="11:20" x14ac:dyDescent="0.35">
      <c r="K222" s="81">
        <v>47</v>
      </c>
      <c r="S222" s="95"/>
      <c r="T222" s="55"/>
    </row>
    <row r="223" spans="11:20" x14ac:dyDescent="0.35">
      <c r="K223" s="81">
        <v>48</v>
      </c>
      <c r="Q223" s="55"/>
      <c r="R223" s="55"/>
      <c r="S223" s="95"/>
      <c r="T223" s="55"/>
    </row>
    <row r="224" spans="11:20" x14ac:dyDescent="0.35">
      <c r="K224" s="81">
        <v>49</v>
      </c>
      <c r="S224" s="95"/>
      <c r="T224" s="55"/>
    </row>
    <row r="225" spans="11:20" x14ac:dyDescent="0.35">
      <c r="K225" s="81">
        <v>50</v>
      </c>
      <c r="Q225" s="55"/>
      <c r="R225" s="55"/>
      <c r="S225" s="95"/>
      <c r="T225" s="55"/>
    </row>
    <row r="226" spans="11:20" x14ac:dyDescent="0.35">
      <c r="K226" s="81">
        <v>51</v>
      </c>
      <c r="S226" s="95"/>
      <c r="T226" s="55"/>
    </row>
    <row r="227" spans="11:20" x14ac:dyDescent="0.35">
      <c r="K227" s="81">
        <v>52</v>
      </c>
      <c r="Q227" s="55"/>
      <c r="R227" s="55"/>
      <c r="S227" s="95"/>
      <c r="T227" s="55"/>
    </row>
    <row r="228" spans="11:20" x14ac:dyDescent="0.35">
      <c r="K228" s="81">
        <v>53</v>
      </c>
    </row>
    <row r="229" spans="11:20" x14ac:dyDescent="0.35">
      <c r="K229" s="81">
        <v>54</v>
      </c>
    </row>
    <row r="230" spans="11:20" x14ac:dyDescent="0.35">
      <c r="K230" s="81">
        <v>55</v>
      </c>
    </row>
    <row r="231" spans="11:20" x14ac:dyDescent="0.35">
      <c r="K231" s="81">
        <v>56</v>
      </c>
    </row>
    <row r="232" spans="11:20" x14ac:dyDescent="0.35">
      <c r="K232" s="81">
        <v>57</v>
      </c>
    </row>
    <row r="233" spans="11:20" x14ac:dyDescent="0.35">
      <c r="K233" s="81">
        <v>58</v>
      </c>
    </row>
    <row r="234" spans="11:20" x14ac:dyDescent="0.35">
      <c r="K234" s="81">
        <v>59</v>
      </c>
    </row>
    <row r="235" spans="11:20" x14ac:dyDescent="0.35">
      <c r="K235" s="81">
        <v>60</v>
      </c>
    </row>
    <row r="236" spans="11:20" x14ac:dyDescent="0.35">
      <c r="K236" s="81">
        <v>61</v>
      </c>
    </row>
    <row r="237" spans="11:20" x14ac:dyDescent="0.35">
      <c r="K237" s="81">
        <v>62</v>
      </c>
    </row>
    <row r="238" spans="11:20" x14ac:dyDescent="0.35">
      <c r="K238" s="81">
        <v>63</v>
      </c>
    </row>
    <row r="239" spans="11:20" x14ac:dyDescent="0.35">
      <c r="K239" s="81">
        <v>64</v>
      </c>
    </row>
    <row r="240" spans="11:20" x14ac:dyDescent="0.35">
      <c r="K240" s="81">
        <v>65</v>
      </c>
    </row>
    <row r="241" spans="11:11" x14ac:dyDescent="0.35">
      <c r="K241" s="81">
        <v>66</v>
      </c>
    </row>
    <row r="242" spans="11:11" x14ac:dyDescent="0.35">
      <c r="K242" s="81">
        <v>67</v>
      </c>
    </row>
    <row r="243" spans="11:11" x14ac:dyDescent="0.35">
      <c r="K243" s="81">
        <v>68</v>
      </c>
    </row>
    <row r="244" spans="11:11" x14ac:dyDescent="0.35">
      <c r="K244" s="81">
        <v>69</v>
      </c>
    </row>
    <row r="245" spans="11:11" x14ac:dyDescent="0.35">
      <c r="K245" s="81">
        <v>70</v>
      </c>
    </row>
    <row r="246" spans="11:11" x14ac:dyDescent="0.35">
      <c r="K246" s="81">
        <v>71</v>
      </c>
    </row>
    <row r="247" spans="11:11" x14ac:dyDescent="0.35">
      <c r="K247" s="81">
        <v>72</v>
      </c>
    </row>
    <row r="248" spans="11:11" x14ac:dyDescent="0.35">
      <c r="K248" s="81">
        <v>73</v>
      </c>
    </row>
    <row r="249" spans="11:11" x14ac:dyDescent="0.35">
      <c r="K249" s="81">
        <v>74</v>
      </c>
    </row>
    <row r="250" spans="11:11" x14ac:dyDescent="0.35">
      <c r="K250" s="81">
        <v>75</v>
      </c>
    </row>
    <row r="251" spans="11:11" x14ac:dyDescent="0.35">
      <c r="K251" s="81">
        <v>76</v>
      </c>
    </row>
    <row r="252" spans="11:11" x14ac:dyDescent="0.35">
      <c r="K252" s="81">
        <v>77</v>
      </c>
    </row>
    <row r="253" spans="11:11" x14ac:dyDescent="0.35">
      <c r="K253" s="81">
        <v>78</v>
      </c>
    </row>
    <row r="254" spans="11:11" x14ac:dyDescent="0.35">
      <c r="K254" s="81">
        <v>79</v>
      </c>
    </row>
    <row r="255" spans="11:11" x14ac:dyDescent="0.35">
      <c r="K255" s="81">
        <v>80</v>
      </c>
    </row>
    <row r="256" spans="11:11" x14ac:dyDescent="0.35">
      <c r="K256" s="81">
        <v>81</v>
      </c>
    </row>
    <row r="257" spans="11:11" x14ac:dyDescent="0.35">
      <c r="K257" s="81">
        <v>82</v>
      </c>
    </row>
    <row r="258" spans="11:11" x14ac:dyDescent="0.35">
      <c r="K258" s="81">
        <v>83</v>
      </c>
    </row>
    <row r="259" spans="11:11" x14ac:dyDescent="0.35">
      <c r="K259" s="81">
        <v>84</v>
      </c>
    </row>
  </sheetData>
  <mergeCells count="24">
    <mergeCell ref="H5:H6"/>
    <mergeCell ref="R4:S4"/>
    <mergeCell ref="A5:A6"/>
    <mergeCell ref="F3:H3"/>
    <mergeCell ref="C3:E3"/>
    <mergeCell ref="E5:E6"/>
    <mergeCell ref="R3:U3"/>
    <mergeCell ref="T4:U4"/>
    <mergeCell ref="Q3:Q4"/>
    <mergeCell ref="L3:O3"/>
    <mergeCell ref="L4:M4"/>
    <mergeCell ref="N4:O4"/>
    <mergeCell ref="E18:E22"/>
    <mergeCell ref="H16:H17"/>
    <mergeCell ref="H18:H22"/>
    <mergeCell ref="A18:A22"/>
    <mergeCell ref="A7:A11"/>
    <mergeCell ref="A12:A15"/>
    <mergeCell ref="E7:E11"/>
    <mergeCell ref="E12:E15"/>
    <mergeCell ref="H7:H11"/>
    <mergeCell ref="H12:H15"/>
    <mergeCell ref="A16:A17"/>
    <mergeCell ref="E16:E17"/>
  </mergeCells>
  <pageMargins left="0.7" right="0.7" top="0.75" bottom="0.75" header="0.3" footer="0.3"/>
  <pageSetup paperSize="9" orientation="portrait" r:id="rId1"/>
  <ignoredErrors>
    <ignoredError sqref="C17:D17 E12 F17:G17" numberStoredAsText="1"/>
    <ignoredError sqref="F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D25" sqref="D25"/>
    </sheetView>
  </sheetViews>
  <sheetFormatPr defaultColWidth="8.81640625" defaultRowHeight="14.5" x14ac:dyDescent="0.35"/>
  <cols>
    <col min="1" max="1" width="15.81640625" customWidth="1"/>
    <col min="2" max="2" width="9.453125" customWidth="1"/>
    <col min="3" max="3" width="47.54296875" customWidth="1"/>
    <col min="4" max="4" width="47.453125" customWidth="1"/>
    <col min="5" max="5" width="12.81640625" customWidth="1"/>
  </cols>
  <sheetData>
    <row r="1" spans="1:8" s="62" customFormat="1" ht="15.5" x14ac:dyDescent="0.35">
      <c r="A1" s="146" t="s">
        <v>968</v>
      </c>
      <c r="B1" s="146"/>
      <c r="C1" s="146"/>
      <c r="D1" s="146"/>
      <c r="E1" s="146"/>
      <c r="F1" s="35"/>
    </row>
    <row r="2" spans="1:8" s="19" customFormat="1" x14ac:dyDescent="0.35">
      <c r="A2" s="22"/>
      <c r="B2" s="22"/>
      <c r="C2" s="22"/>
      <c r="D2" s="22"/>
      <c r="E2" s="22"/>
      <c r="F2" s="22"/>
    </row>
    <row r="3" spans="1:8" x14ac:dyDescent="0.35">
      <c r="A3" s="38" t="s">
        <v>967</v>
      </c>
      <c r="B3" s="38" t="s">
        <v>573</v>
      </c>
      <c r="C3" s="38" t="s">
        <v>965</v>
      </c>
      <c r="D3" s="38" t="s">
        <v>966</v>
      </c>
      <c r="E3" s="38" t="s">
        <v>574</v>
      </c>
      <c r="F3" s="22"/>
      <c r="G3" s="4"/>
      <c r="H3" s="4"/>
    </row>
    <row r="4" spans="1:8" ht="14.15" customHeight="1" x14ac:dyDescent="0.35">
      <c r="A4" s="147" t="s">
        <v>575</v>
      </c>
      <c r="B4" s="39" t="s">
        <v>576</v>
      </c>
      <c r="C4" s="39" t="s">
        <v>577</v>
      </c>
      <c r="D4" s="39" t="s">
        <v>578</v>
      </c>
      <c r="E4" s="39" t="s">
        <v>998</v>
      </c>
      <c r="F4" s="22"/>
      <c r="G4" s="68"/>
      <c r="H4" s="69"/>
    </row>
    <row r="5" spans="1:8" ht="14.15" customHeight="1" x14ac:dyDescent="0.35">
      <c r="A5" s="147"/>
      <c r="B5" s="39" t="s">
        <v>580</v>
      </c>
      <c r="C5" s="39" t="s">
        <v>581</v>
      </c>
      <c r="D5" s="39" t="s">
        <v>582</v>
      </c>
      <c r="E5" s="39" t="s">
        <v>579</v>
      </c>
      <c r="F5" s="22"/>
      <c r="G5" s="68"/>
      <c r="H5" s="68"/>
    </row>
    <row r="6" spans="1:8" ht="14.15" customHeight="1" x14ac:dyDescent="0.35">
      <c r="A6" s="147" t="s">
        <v>583</v>
      </c>
      <c r="B6" s="147" t="s">
        <v>576</v>
      </c>
      <c r="C6" s="147" t="s">
        <v>584</v>
      </c>
      <c r="D6" s="147" t="s">
        <v>585</v>
      </c>
      <c r="E6" s="39" t="s">
        <v>1160</v>
      </c>
      <c r="F6" s="22"/>
      <c r="G6" s="68"/>
      <c r="H6" s="69"/>
    </row>
    <row r="7" spans="1:8" ht="14.15" customHeight="1" x14ac:dyDescent="0.35">
      <c r="A7" s="147"/>
      <c r="B7" s="147"/>
      <c r="C7" s="147"/>
      <c r="D7" s="147"/>
      <c r="E7" s="39" t="s">
        <v>108</v>
      </c>
      <c r="F7" s="22"/>
      <c r="G7" s="68"/>
      <c r="H7" s="69"/>
    </row>
    <row r="8" spans="1:8" ht="14.15" customHeight="1" x14ac:dyDescent="0.35">
      <c r="A8" s="147"/>
      <c r="B8" s="39" t="s">
        <v>580</v>
      </c>
      <c r="C8" s="39" t="s">
        <v>586</v>
      </c>
      <c r="D8" s="39" t="s">
        <v>587</v>
      </c>
      <c r="E8" s="39" t="s">
        <v>579</v>
      </c>
      <c r="F8" s="22"/>
      <c r="G8" s="68"/>
      <c r="H8" s="69"/>
    </row>
    <row r="9" spans="1:8" ht="14.15" customHeight="1" x14ac:dyDescent="0.35">
      <c r="A9" s="147" t="s">
        <v>588</v>
      </c>
      <c r="B9" s="39" t="s">
        <v>576</v>
      </c>
      <c r="C9" s="39" t="s">
        <v>589</v>
      </c>
      <c r="D9" s="39" t="s">
        <v>590</v>
      </c>
      <c r="E9" s="39" t="s">
        <v>1161</v>
      </c>
      <c r="F9" s="22"/>
      <c r="G9" s="68"/>
      <c r="H9" s="4"/>
    </row>
    <row r="10" spans="1:8" ht="14.15" customHeight="1" x14ac:dyDescent="0.35">
      <c r="A10" s="147"/>
      <c r="B10" s="39" t="s">
        <v>580</v>
      </c>
      <c r="C10" s="39" t="s">
        <v>592</v>
      </c>
      <c r="D10" s="39" t="s">
        <v>593</v>
      </c>
      <c r="E10" s="39" t="s">
        <v>591</v>
      </c>
      <c r="F10" s="22"/>
      <c r="G10" s="69"/>
      <c r="H10" s="69"/>
    </row>
    <row r="11" spans="1:8" ht="14.15" customHeight="1" x14ac:dyDescent="0.35">
      <c r="A11" s="147" t="s">
        <v>594</v>
      </c>
      <c r="B11" s="39" t="s">
        <v>576</v>
      </c>
      <c r="C11" s="39" t="s">
        <v>595</v>
      </c>
      <c r="D11" s="39" t="s">
        <v>596</v>
      </c>
      <c r="E11" s="147" t="s">
        <v>597</v>
      </c>
      <c r="F11" s="22"/>
      <c r="G11" s="68"/>
      <c r="H11" s="68"/>
    </row>
    <row r="12" spans="1:8" ht="14.15" customHeight="1" x14ac:dyDescent="0.35">
      <c r="A12" s="147"/>
      <c r="B12" s="39" t="s">
        <v>580</v>
      </c>
      <c r="C12" s="39" t="s">
        <v>598</v>
      </c>
      <c r="D12" s="39" t="s">
        <v>599</v>
      </c>
      <c r="E12" s="147"/>
      <c r="F12" s="22"/>
      <c r="G12" s="68"/>
      <c r="H12" s="68"/>
    </row>
    <row r="13" spans="1:8" ht="14.15" customHeight="1" x14ac:dyDescent="0.35">
      <c r="A13" s="147" t="s">
        <v>600</v>
      </c>
      <c r="B13" s="39" t="s">
        <v>576</v>
      </c>
      <c r="C13" s="39" t="s">
        <v>601</v>
      </c>
      <c r="D13" s="39" t="s">
        <v>602</v>
      </c>
      <c r="E13" s="39" t="s">
        <v>1162</v>
      </c>
      <c r="F13" s="22"/>
      <c r="G13" s="69"/>
      <c r="H13" s="69"/>
    </row>
    <row r="14" spans="1:8" ht="14.15" customHeight="1" x14ac:dyDescent="0.35">
      <c r="A14" s="147"/>
      <c r="B14" s="39" t="s">
        <v>580</v>
      </c>
      <c r="C14" s="39" t="s">
        <v>603</v>
      </c>
      <c r="D14" s="39" t="s">
        <v>604</v>
      </c>
      <c r="E14" s="39" t="s">
        <v>63</v>
      </c>
      <c r="F14" s="22"/>
      <c r="G14" s="69"/>
      <c r="H14" s="69"/>
    </row>
    <row r="15" spans="1:8" ht="14.15" customHeight="1" x14ac:dyDescent="0.35">
      <c r="A15" s="147" t="s">
        <v>605</v>
      </c>
      <c r="B15" s="39" t="s">
        <v>576</v>
      </c>
      <c r="C15" s="39" t="s">
        <v>606</v>
      </c>
      <c r="D15" s="39" t="s">
        <v>607</v>
      </c>
      <c r="E15" s="39" t="s">
        <v>1163</v>
      </c>
      <c r="F15" s="22"/>
      <c r="G15" s="68"/>
      <c r="H15" s="68"/>
    </row>
    <row r="16" spans="1:8" ht="14.15" customHeight="1" x14ac:dyDescent="0.35">
      <c r="A16" s="147"/>
      <c r="B16" s="39" t="s">
        <v>580</v>
      </c>
      <c r="C16" s="39" t="s">
        <v>609</v>
      </c>
      <c r="D16" s="39" t="s">
        <v>610</v>
      </c>
      <c r="E16" s="39" t="s">
        <v>608</v>
      </c>
      <c r="F16" s="22"/>
      <c r="G16" s="69"/>
      <c r="H16" s="68"/>
    </row>
    <row r="17" spans="1:9" ht="14.15" customHeight="1" x14ac:dyDescent="0.35">
      <c r="A17" s="144" t="s">
        <v>611</v>
      </c>
      <c r="B17" s="39" t="s">
        <v>576</v>
      </c>
      <c r="C17" s="39" t="s">
        <v>612</v>
      </c>
      <c r="D17" s="39" t="s">
        <v>613</v>
      </c>
      <c r="E17" s="144" t="s">
        <v>614</v>
      </c>
      <c r="F17" s="22"/>
      <c r="G17" s="69"/>
      <c r="H17" s="69"/>
    </row>
    <row r="18" spans="1:9" ht="14.15" customHeight="1" x14ac:dyDescent="0.35">
      <c r="A18" s="145"/>
      <c r="B18" s="39" t="s">
        <v>580</v>
      </c>
      <c r="C18" s="39" t="s">
        <v>615</v>
      </c>
      <c r="D18" s="39" t="s">
        <v>616</v>
      </c>
      <c r="E18" s="145"/>
      <c r="F18" s="22"/>
      <c r="G18" s="4"/>
      <c r="H18" s="4"/>
    </row>
    <row r="19" spans="1:9" x14ac:dyDescent="0.35">
      <c r="A19" s="22"/>
      <c r="B19" s="22"/>
      <c r="C19" s="22"/>
      <c r="D19" s="22"/>
      <c r="E19" s="22"/>
      <c r="F19" s="22"/>
    </row>
    <row r="20" spans="1:9" x14ac:dyDescent="0.35">
      <c r="A20" s="22"/>
      <c r="B20" s="22"/>
      <c r="C20" s="22"/>
      <c r="D20" s="22"/>
      <c r="E20" s="70"/>
      <c r="F20" s="70"/>
      <c r="G20" s="21"/>
      <c r="H20" s="21"/>
      <c r="I20" s="21"/>
    </row>
    <row r="21" spans="1:9" x14ac:dyDescent="0.35">
      <c r="A21" s="22"/>
      <c r="B21" s="22"/>
      <c r="C21" s="22"/>
      <c r="D21" s="22"/>
      <c r="E21" s="71"/>
      <c r="F21" s="71"/>
      <c r="G21" s="57"/>
      <c r="H21" s="57"/>
      <c r="I21" s="21"/>
    </row>
    <row r="22" spans="1:9" x14ac:dyDescent="0.35">
      <c r="E22" s="57"/>
      <c r="F22" s="57"/>
      <c r="G22" s="57"/>
      <c r="H22" s="57"/>
      <c r="I22" s="21"/>
    </row>
    <row r="23" spans="1:9" x14ac:dyDescent="0.35">
      <c r="E23" s="57"/>
      <c r="F23" s="57"/>
      <c r="G23" s="57"/>
      <c r="H23" s="57"/>
      <c r="I23" s="21"/>
    </row>
    <row r="24" spans="1:9" x14ac:dyDescent="0.35">
      <c r="E24" s="21"/>
      <c r="F24" s="21"/>
      <c r="G24" s="21"/>
      <c r="H24" s="21"/>
      <c r="I24" s="21"/>
    </row>
  </sheetData>
  <sortState ref="G6:H17">
    <sortCondition ref="G17"/>
  </sortState>
  <mergeCells count="13">
    <mergeCell ref="A17:A18"/>
    <mergeCell ref="E17:E18"/>
    <mergeCell ref="A1:E1"/>
    <mergeCell ref="A11:A12"/>
    <mergeCell ref="E11:E12"/>
    <mergeCell ref="A13:A14"/>
    <mergeCell ref="A15:A16"/>
    <mergeCell ref="A4:A5"/>
    <mergeCell ref="A6:A8"/>
    <mergeCell ref="B6:B7"/>
    <mergeCell ref="C6:C7"/>
    <mergeCell ref="D6:D7"/>
    <mergeCell ref="A9:A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4"/>
  <sheetViews>
    <sheetView topLeftCell="A37" zoomScale="70" zoomScaleNormal="70" workbookViewId="0">
      <selection activeCell="I19" sqref="I19"/>
    </sheetView>
  </sheetViews>
  <sheetFormatPr defaultColWidth="8.81640625" defaultRowHeight="14.5" x14ac:dyDescent="0.35"/>
  <cols>
    <col min="1" max="1" width="11" style="40" customWidth="1"/>
    <col min="2" max="2" width="13.7265625" style="40" customWidth="1"/>
    <col min="3" max="3" width="8.81640625" style="84"/>
    <col min="4" max="4" width="9.453125" style="84" bestFit="1" customWidth="1"/>
    <col min="5" max="5" width="10.453125" style="84" bestFit="1" customWidth="1"/>
    <col min="6" max="6" width="9" style="84" bestFit="1" customWidth="1"/>
    <col min="7" max="7" width="10.54296875" style="84" customWidth="1"/>
    <col min="8" max="8" width="12.1796875" style="84" customWidth="1"/>
    <col min="9" max="9" width="11.1796875" style="84" customWidth="1"/>
    <col min="10" max="10" width="10.54296875" style="84" customWidth="1"/>
    <col min="11" max="11" width="10.453125" style="84" customWidth="1"/>
    <col min="12" max="12" width="12.1796875" style="84" customWidth="1"/>
    <col min="13" max="13" width="11.453125" style="84" customWidth="1"/>
    <col min="14" max="14" width="12.1796875" style="84" customWidth="1"/>
    <col min="15" max="16384" width="8.81640625" style="1"/>
  </cols>
  <sheetData>
    <row r="1" spans="1:14" s="88" customFormat="1" ht="15.5" x14ac:dyDescent="0.35">
      <c r="A1" s="155" t="s">
        <v>1004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3" spans="1:14" ht="56" x14ac:dyDescent="0.35">
      <c r="A3" s="42" t="s">
        <v>2</v>
      </c>
      <c r="B3" s="42" t="s">
        <v>1003</v>
      </c>
      <c r="C3" s="80" t="s">
        <v>969</v>
      </c>
      <c r="D3" s="80" t="s">
        <v>970</v>
      </c>
      <c r="E3" s="80" t="s">
        <v>971</v>
      </c>
      <c r="F3" s="80" t="s">
        <v>972</v>
      </c>
      <c r="G3" s="80" t="s">
        <v>973</v>
      </c>
      <c r="H3" s="80" t="s">
        <v>974</v>
      </c>
      <c r="I3" s="80" t="s">
        <v>975</v>
      </c>
      <c r="J3" s="80" t="s">
        <v>976</v>
      </c>
      <c r="K3" s="80" t="s">
        <v>977</v>
      </c>
      <c r="L3" s="80" t="s">
        <v>978</v>
      </c>
      <c r="M3" s="80" t="s">
        <v>979</v>
      </c>
      <c r="N3" s="80" t="s">
        <v>980</v>
      </c>
    </row>
    <row r="4" spans="1:14" x14ac:dyDescent="0.35">
      <c r="A4" s="152">
        <v>1</v>
      </c>
      <c r="B4" s="41" t="s">
        <v>1002</v>
      </c>
      <c r="C4" s="30" t="s">
        <v>991</v>
      </c>
      <c r="D4" s="30">
        <v>1204666</v>
      </c>
      <c r="E4" s="30">
        <v>6814239</v>
      </c>
      <c r="F4" s="83">
        <v>0.82288799999999995</v>
      </c>
      <c r="G4" s="30">
        <v>131.13854499999999</v>
      </c>
      <c r="H4" s="83">
        <v>0.98862799999999995</v>
      </c>
      <c r="I4" s="83">
        <v>0.97836699999999999</v>
      </c>
      <c r="J4" s="83">
        <v>0.96088099999999999</v>
      </c>
      <c r="K4" s="83">
        <v>0.94111299999999998</v>
      </c>
      <c r="L4" s="83">
        <v>0.91823500000000002</v>
      </c>
      <c r="M4" s="83">
        <v>0.89054900000000004</v>
      </c>
      <c r="N4" s="83">
        <v>0.659555</v>
      </c>
    </row>
    <row r="5" spans="1:14" x14ac:dyDescent="0.35">
      <c r="A5" s="153"/>
      <c r="B5" s="41" t="s">
        <v>0</v>
      </c>
      <c r="C5" s="30" t="s">
        <v>78</v>
      </c>
      <c r="D5" s="30">
        <v>1204666</v>
      </c>
      <c r="E5" s="30">
        <v>20055258</v>
      </c>
      <c r="F5" s="83">
        <v>0.77626600000000001</v>
      </c>
      <c r="G5" s="30">
        <v>106.02494799999999</v>
      </c>
      <c r="H5" s="83">
        <v>0.98941900000000005</v>
      </c>
      <c r="I5" s="83">
        <v>0.98169200000000001</v>
      </c>
      <c r="J5" s="83">
        <v>0.96542399999999995</v>
      </c>
      <c r="K5" s="83">
        <v>0.92860900000000002</v>
      </c>
      <c r="L5" s="83">
        <v>0.87249699999999997</v>
      </c>
      <c r="M5" s="83">
        <v>0.80203000000000002</v>
      </c>
      <c r="N5" s="83">
        <v>0.37443700000000002</v>
      </c>
    </row>
    <row r="6" spans="1:14" x14ac:dyDescent="0.35">
      <c r="A6" s="154"/>
      <c r="B6" s="41" t="s">
        <v>1</v>
      </c>
      <c r="C6" s="30" t="s">
        <v>81</v>
      </c>
      <c r="D6" s="30">
        <v>1204666</v>
      </c>
      <c r="E6" s="30">
        <v>20450505</v>
      </c>
      <c r="F6" s="83">
        <v>0.79353600000000002</v>
      </c>
      <c r="G6" s="30">
        <v>288.16471000000001</v>
      </c>
      <c r="H6" s="83">
        <v>0.99171200000000004</v>
      </c>
      <c r="I6" s="83">
        <v>0.98742200000000002</v>
      </c>
      <c r="J6" s="83">
        <v>0.98363900000000004</v>
      </c>
      <c r="K6" s="83">
        <v>0.97892900000000005</v>
      </c>
      <c r="L6" s="83">
        <v>0.97251600000000005</v>
      </c>
      <c r="M6" s="83">
        <v>0.96501199999999998</v>
      </c>
      <c r="N6" s="83">
        <v>0.92041099999999998</v>
      </c>
    </row>
    <row r="7" spans="1:14" x14ac:dyDescent="0.35">
      <c r="A7" s="152">
        <v>4</v>
      </c>
      <c r="B7" s="41" t="s">
        <v>1002</v>
      </c>
      <c r="C7" s="30" t="s">
        <v>993</v>
      </c>
      <c r="D7" s="30">
        <v>1204666</v>
      </c>
      <c r="E7" s="30">
        <v>14982123</v>
      </c>
      <c r="F7" s="83">
        <v>0.89151199999999997</v>
      </c>
      <c r="G7" s="30">
        <v>292.41444899999999</v>
      </c>
      <c r="H7" s="83">
        <v>0.99188799999999999</v>
      </c>
      <c r="I7" s="83">
        <v>0.98704000000000003</v>
      </c>
      <c r="J7" s="83">
        <v>0.98182999999999998</v>
      </c>
      <c r="K7" s="83">
        <v>0.97561500000000001</v>
      </c>
      <c r="L7" s="83">
        <v>0.96745700000000001</v>
      </c>
      <c r="M7" s="83">
        <v>0.95868600000000004</v>
      </c>
      <c r="N7" s="83">
        <v>0.899536</v>
      </c>
    </row>
    <row r="8" spans="1:14" x14ac:dyDescent="0.35">
      <c r="A8" s="153"/>
      <c r="B8" s="41" t="s">
        <v>0</v>
      </c>
      <c r="C8" s="30" t="s">
        <v>92</v>
      </c>
      <c r="D8" s="30">
        <v>1204666</v>
      </c>
      <c r="E8" s="30">
        <v>35740870</v>
      </c>
      <c r="F8" s="83">
        <v>0.82613999999999999</v>
      </c>
      <c r="G8" s="30">
        <v>241.10905299999999</v>
      </c>
      <c r="H8" s="83">
        <v>0.99197999999999997</v>
      </c>
      <c r="I8" s="83">
        <v>0.98786799999999997</v>
      </c>
      <c r="J8" s="83">
        <v>0.98416499999999996</v>
      </c>
      <c r="K8" s="83">
        <v>0.98022900000000002</v>
      </c>
      <c r="L8" s="83">
        <v>0.97523199999999999</v>
      </c>
      <c r="M8" s="83">
        <v>0.96825799999999995</v>
      </c>
      <c r="N8" s="83">
        <v>0.89015100000000003</v>
      </c>
    </row>
    <row r="9" spans="1:14" x14ac:dyDescent="0.35">
      <c r="A9" s="154"/>
      <c r="B9" s="41" t="s">
        <v>1</v>
      </c>
      <c r="C9" s="30" t="s">
        <v>94</v>
      </c>
      <c r="D9" s="30">
        <v>1204666</v>
      </c>
      <c r="E9" s="30">
        <v>31363933</v>
      </c>
      <c r="F9" s="83">
        <v>0.82993700000000004</v>
      </c>
      <c r="G9" s="30">
        <v>282.891864</v>
      </c>
      <c r="H9" s="83">
        <v>0.99280599999999997</v>
      </c>
      <c r="I9" s="83">
        <v>0.98977999999999999</v>
      </c>
      <c r="J9" s="83">
        <v>0.98708399999999996</v>
      </c>
      <c r="K9" s="83">
        <v>0.98431999999999997</v>
      </c>
      <c r="L9" s="83">
        <v>0.98125499999999999</v>
      </c>
      <c r="M9" s="83">
        <v>0.97751200000000005</v>
      </c>
      <c r="N9" s="83">
        <v>0.94088300000000002</v>
      </c>
    </row>
    <row r="10" spans="1:14" x14ac:dyDescent="0.35">
      <c r="A10" s="152">
        <v>5</v>
      </c>
      <c r="B10" s="41" t="s">
        <v>1002</v>
      </c>
      <c r="C10" s="30" t="s">
        <v>995</v>
      </c>
      <c r="D10" s="30">
        <v>1204666</v>
      </c>
      <c r="E10" s="30">
        <v>14247036</v>
      </c>
      <c r="F10" s="83">
        <v>0.88083199999999995</v>
      </c>
      <c r="G10" s="30">
        <v>191.74986000000001</v>
      </c>
      <c r="H10" s="83">
        <v>0.99001899999999998</v>
      </c>
      <c r="I10" s="83">
        <v>0.98350400000000004</v>
      </c>
      <c r="J10" s="83">
        <v>0.977437</v>
      </c>
      <c r="K10" s="83">
        <v>0.96963100000000002</v>
      </c>
      <c r="L10" s="83">
        <v>0.95926599999999995</v>
      </c>
      <c r="M10" s="83">
        <v>0.94595600000000002</v>
      </c>
      <c r="N10" s="83">
        <v>0.84660599999999997</v>
      </c>
    </row>
    <row r="11" spans="1:14" x14ac:dyDescent="0.35">
      <c r="A11" s="153"/>
      <c r="B11" s="41" t="s">
        <v>0</v>
      </c>
      <c r="C11" s="30" t="s">
        <v>98</v>
      </c>
      <c r="D11" s="30">
        <v>1204666</v>
      </c>
      <c r="E11" s="30">
        <v>52950982</v>
      </c>
      <c r="F11" s="83">
        <v>0.898752</v>
      </c>
      <c r="G11" s="30">
        <v>840.64850200000001</v>
      </c>
      <c r="H11" s="83">
        <v>0.99414599999999997</v>
      </c>
      <c r="I11" s="83">
        <v>0.99278500000000003</v>
      </c>
      <c r="J11" s="83">
        <v>0.99139500000000003</v>
      </c>
      <c r="K11" s="83">
        <v>0.98994300000000002</v>
      </c>
      <c r="L11" s="83">
        <v>0.98847099999999999</v>
      </c>
      <c r="M11" s="83">
        <v>0.98718399999999995</v>
      </c>
      <c r="N11" s="83">
        <v>0.98061299999999996</v>
      </c>
    </row>
    <row r="12" spans="1:14" x14ac:dyDescent="0.35">
      <c r="A12" s="154"/>
      <c r="B12" s="41" t="s">
        <v>1</v>
      </c>
      <c r="C12" s="30" t="s">
        <v>99</v>
      </c>
      <c r="D12" s="30">
        <v>1204666</v>
      </c>
      <c r="E12" s="30">
        <v>34992928</v>
      </c>
      <c r="F12" s="83">
        <v>0.87604800000000005</v>
      </c>
      <c r="G12" s="30">
        <v>452.12507699999998</v>
      </c>
      <c r="H12" s="83">
        <v>0.99327600000000005</v>
      </c>
      <c r="I12" s="83">
        <v>0.99074799999999996</v>
      </c>
      <c r="J12" s="83">
        <v>0.98878200000000005</v>
      </c>
      <c r="K12" s="83">
        <v>0.98655300000000001</v>
      </c>
      <c r="L12" s="83">
        <v>0.98448400000000003</v>
      </c>
      <c r="M12" s="83">
        <v>0.98240799999999995</v>
      </c>
      <c r="N12" s="83">
        <v>0.96778399999999998</v>
      </c>
    </row>
    <row r="13" spans="1:14" x14ac:dyDescent="0.35">
      <c r="A13" s="148">
        <v>6</v>
      </c>
      <c r="B13" s="41" t="s">
        <v>1002</v>
      </c>
      <c r="C13" s="30" t="s">
        <v>996</v>
      </c>
      <c r="D13" s="30">
        <v>1204666</v>
      </c>
      <c r="E13" s="30">
        <v>5556845</v>
      </c>
      <c r="F13" s="83">
        <v>0.77864299999999997</v>
      </c>
      <c r="G13" s="30">
        <v>66.180678</v>
      </c>
      <c r="H13" s="83">
        <v>0.98681300000000005</v>
      </c>
      <c r="I13" s="83">
        <v>0.96049899999999999</v>
      </c>
      <c r="J13" s="83">
        <v>0.90407499999999996</v>
      </c>
      <c r="K13" s="83">
        <v>0.81906400000000001</v>
      </c>
      <c r="L13" s="83">
        <v>0.70997900000000003</v>
      </c>
      <c r="M13" s="83">
        <v>0.58638500000000005</v>
      </c>
      <c r="N13" s="83">
        <v>0.16225500000000001</v>
      </c>
    </row>
    <row r="14" spans="1:14" x14ac:dyDescent="0.35">
      <c r="A14" s="149"/>
      <c r="B14" s="41" t="s">
        <v>0</v>
      </c>
      <c r="C14" s="30" t="s">
        <v>100</v>
      </c>
      <c r="D14" s="30">
        <v>1204666</v>
      </c>
      <c r="E14" s="30">
        <v>23769487</v>
      </c>
      <c r="F14" s="83">
        <v>0.87046599999999996</v>
      </c>
      <c r="G14" s="30">
        <v>371.78021799999999</v>
      </c>
      <c r="H14" s="83">
        <v>0.99144500000000002</v>
      </c>
      <c r="I14" s="83">
        <v>0.98702000000000001</v>
      </c>
      <c r="J14" s="83">
        <v>0.98440000000000005</v>
      </c>
      <c r="K14" s="83">
        <v>0.98179400000000006</v>
      </c>
      <c r="L14" s="83">
        <v>0.97891399999999995</v>
      </c>
      <c r="M14" s="83">
        <v>0.97551299999999996</v>
      </c>
      <c r="N14" s="83">
        <v>0.94155800000000001</v>
      </c>
    </row>
    <row r="15" spans="1:14" x14ac:dyDescent="0.35">
      <c r="A15" s="150"/>
      <c r="B15" s="41" t="s">
        <v>1</v>
      </c>
      <c r="C15" s="30" t="s">
        <v>103</v>
      </c>
      <c r="D15" s="30">
        <v>1204666</v>
      </c>
      <c r="E15" s="30">
        <v>27394541</v>
      </c>
      <c r="F15" s="83">
        <v>0.88554699999999997</v>
      </c>
      <c r="G15" s="30">
        <v>477.66735899999998</v>
      </c>
      <c r="H15" s="83">
        <v>0.99159799999999998</v>
      </c>
      <c r="I15" s="83">
        <v>0.98774899999999999</v>
      </c>
      <c r="J15" s="83">
        <v>0.98512</v>
      </c>
      <c r="K15" s="83">
        <v>0.98267499999999997</v>
      </c>
      <c r="L15" s="83">
        <v>0.98061399999999999</v>
      </c>
      <c r="M15" s="83">
        <v>0.97832699999999995</v>
      </c>
      <c r="N15" s="83">
        <v>0.95619600000000005</v>
      </c>
    </row>
    <row r="16" spans="1:14" x14ac:dyDescent="0.35">
      <c r="A16" s="148">
        <v>7</v>
      </c>
      <c r="B16" s="41" t="s">
        <v>1002</v>
      </c>
      <c r="C16" s="30" t="s">
        <v>997</v>
      </c>
      <c r="D16" s="30">
        <v>1204666</v>
      </c>
      <c r="E16" s="30">
        <v>5057822</v>
      </c>
      <c r="F16" s="83">
        <v>0.77159599999999995</v>
      </c>
      <c r="G16" s="30">
        <v>73.937347000000003</v>
      </c>
      <c r="H16" s="83">
        <v>0.98691600000000002</v>
      </c>
      <c r="I16" s="83">
        <v>0.95920799999999995</v>
      </c>
      <c r="J16" s="83">
        <v>0.90849000000000002</v>
      </c>
      <c r="K16" s="83">
        <v>0.83700200000000002</v>
      </c>
      <c r="L16" s="83">
        <v>0.74065099999999995</v>
      </c>
      <c r="M16" s="83">
        <v>0.62501799999999996</v>
      </c>
      <c r="N16" s="83">
        <v>0.20966599999999999</v>
      </c>
    </row>
    <row r="17" spans="1:14" x14ac:dyDescent="0.35">
      <c r="A17" s="149"/>
      <c r="B17" s="41" t="s">
        <v>0</v>
      </c>
      <c r="C17" s="30" t="s">
        <v>998</v>
      </c>
      <c r="D17" s="30">
        <v>1204666</v>
      </c>
      <c r="E17" s="30">
        <v>17706587</v>
      </c>
      <c r="F17" s="83">
        <v>0.83995200000000003</v>
      </c>
      <c r="G17" s="30">
        <v>194.31431000000001</v>
      </c>
      <c r="H17" s="83">
        <v>0.99125700000000005</v>
      </c>
      <c r="I17" s="83">
        <v>0.98577599999999999</v>
      </c>
      <c r="J17" s="83">
        <v>0.98024</v>
      </c>
      <c r="K17" s="83">
        <v>0.97388200000000003</v>
      </c>
      <c r="L17" s="83">
        <v>0.96315799999999996</v>
      </c>
      <c r="M17" s="83">
        <v>0.946824</v>
      </c>
      <c r="N17" s="83">
        <v>0.80028200000000005</v>
      </c>
    </row>
    <row r="18" spans="1:14" x14ac:dyDescent="0.35">
      <c r="A18" s="150"/>
      <c r="B18" s="41" t="s">
        <v>1</v>
      </c>
      <c r="C18" s="30" t="s">
        <v>999</v>
      </c>
      <c r="D18" s="30">
        <v>1204666</v>
      </c>
      <c r="E18" s="30">
        <v>13665201</v>
      </c>
      <c r="F18" s="83">
        <v>0.73441400000000001</v>
      </c>
      <c r="G18" s="30">
        <v>59.988500999999999</v>
      </c>
      <c r="H18" s="83">
        <v>0.98725600000000002</v>
      </c>
      <c r="I18" s="83">
        <v>0.97039699999999995</v>
      </c>
      <c r="J18" s="83">
        <v>0.90726600000000002</v>
      </c>
      <c r="K18" s="83">
        <v>0.77000599999999997</v>
      </c>
      <c r="L18" s="83">
        <v>0.58614999999999995</v>
      </c>
      <c r="M18" s="83">
        <v>0.407273</v>
      </c>
      <c r="N18" s="83">
        <v>5.5801000000000003E-2</v>
      </c>
    </row>
    <row r="19" spans="1:14" x14ac:dyDescent="0.35">
      <c r="A19" s="148">
        <v>8</v>
      </c>
      <c r="B19" s="41" t="s">
        <v>1002</v>
      </c>
      <c r="C19" s="30" t="s">
        <v>1000</v>
      </c>
      <c r="D19" s="30">
        <v>1204666</v>
      </c>
      <c r="E19" s="30">
        <v>15052999</v>
      </c>
      <c r="F19" s="83">
        <v>0.86194999999999999</v>
      </c>
      <c r="G19" s="30">
        <v>236.68696600000001</v>
      </c>
      <c r="H19" s="83">
        <v>0.99099899999999996</v>
      </c>
      <c r="I19" s="83">
        <v>0.98614000000000002</v>
      </c>
      <c r="J19" s="83">
        <v>0.98053900000000005</v>
      </c>
      <c r="K19" s="83">
        <v>0.97177100000000005</v>
      </c>
      <c r="L19" s="83">
        <v>0.96079199999999998</v>
      </c>
      <c r="M19" s="83">
        <v>0.94887600000000005</v>
      </c>
      <c r="N19" s="83">
        <v>0.86624900000000005</v>
      </c>
    </row>
    <row r="20" spans="1:14" x14ac:dyDescent="0.35">
      <c r="A20" s="149"/>
      <c r="B20" s="41" t="s">
        <v>0</v>
      </c>
      <c r="C20" s="30" t="s">
        <v>108</v>
      </c>
      <c r="D20" s="30">
        <v>1204666</v>
      </c>
      <c r="E20" s="30">
        <v>48424667</v>
      </c>
      <c r="F20" s="83">
        <v>0.89668599999999998</v>
      </c>
      <c r="G20" s="30">
        <v>659.50822400000004</v>
      </c>
      <c r="H20" s="83">
        <v>0.994008</v>
      </c>
      <c r="I20" s="83">
        <v>0.99198799999999998</v>
      </c>
      <c r="J20" s="83">
        <v>0.99052600000000002</v>
      </c>
      <c r="K20" s="83">
        <v>0.98889800000000005</v>
      </c>
      <c r="L20" s="83">
        <v>0.98720600000000003</v>
      </c>
      <c r="M20" s="83">
        <v>0.985626</v>
      </c>
      <c r="N20" s="83">
        <v>0.97720300000000004</v>
      </c>
    </row>
    <row r="21" spans="1:14" x14ac:dyDescent="0.35">
      <c r="A21" s="150"/>
      <c r="B21" s="41" t="s">
        <v>1</v>
      </c>
      <c r="C21" s="30" t="s">
        <v>113</v>
      </c>
      <c r="D21" s="30">
        <v>1204666</v>
      </c>
      <c r="E21" s="30">
        <v>28060485</v>
      </c>
      <c r="F21" s="83">
        <v>0.81412399999999996</v>
      </c>
      <c r="G21" s="30">
        <v>291.515244</v>
      </c>
      <c r="H21" s="83">
        <v>0.99251100000000003</v>
      </c>
      <c r="I21" s="83">
        <v>0.98871399999999998</v>
      </c>
      <c r="J21" s="83">
        <v>0.98542700000000005</v>
      </c>
      <c r="K21" s="83">
        <v>0.98250899999999997</v>
      </c>
      <c r="L21" s="83">
        <v>0.97867800000000005</v>
      </c>
      <c r="M21" s="83">
        <v>0.97417200000000004</v>
      </c>
      <c r="N21" s="83">
        <v>0.93728299999999998</v>
      </c>
    </row>
    <row r="22" spans="1:14" x14ac:dyDescent="0.35">
      <c r="A22" s="148">
        <v>9</v>
      </c>
      <c r="B22" s="41" t="s">
        <v>1002</v>
      </c>
      <c r="C22" s="30" t="s">
        <v>1001</v>
      </c>
      <c r="D22" s="30">
        <v>1204666</v>
      </c>
      <c r="E22" s="30">
        <v>11834917</v>
      </c>
      <c r="F22" s="83">
        <v>0.86668199999999995</v>
      </c>
      <c r="G22" s="30">
        <v>205.30013400000001</v>
      </c>
      <c r="H22" s="83">
        <v>0.99078999999999995</v>
      </c>
      <c r="I22" s="83">
        <v>0.98330700000000004</v>
      </c>
      <c r="J22" s="83">
        <v>0.97344699999999995</v>
      </c>
      <c r="K22" s="83">
        <v>0.96225799999999995</v>
      </c>
      <c r="L22" s="83">
        <v>0.94808199999999998</v>
      </c>
      <c r="M22" s="83">
        <v>0.93393300000000001</v>
      </c>
      <c r="N22" s="83">
        <v>0.83690299999999995</v>
      </c>
    </row>
    <row r="23" spans="1:14" x14ac:dyDescent="0.35">
      <c r="A23" s="149"/>
      <c r="B23" s="41" t="s">
        <v>0</v>
      </c>
      <c r="C23" s="30" t="s">
        <v>115</v>
      </c>
      <c r="D23" s="30">
        <v>1204666</v>
      </c>
      <c r="E23" s="30">
        <v>47371521</v>
      </c>
      <c r="F23" s="83">
        <v>0.86300500000000002</v>
      </c>
      <c r="G23" s="30">
        <v>395.85868099999999</v>
      </c>
      <c r="H23" s="83">
        <v>0.99339699999999997</v>
      </c>
      <c r="I23" s="83">
        <v>0.99114199999999997</v>
      </c>
      <c r="J23" s="83">
        <v>0.98883299999999996</v>
      </c>
      <c r="K23" s="83">
        <v>0.98636699999999999</v>
      </c>
      <c r="L23" s="83">
        <v>0.98368199999999995</v>
      </c>
      <c r="M23" s="83">
        <v>0.98087400000000002</v>
      </c>
      <c r="N23" s="83">
        <v>0.961642</v>
      </c>
    </row>
    <row r="24" spans="1:14" x14ac:dyDescent="0.35">
      <c r="A24" s="150"/>
      <c r="B24" s="41" t="s">
        <v>1</v>
      </c>
      <c r="C24" s="30" t="s">
        <v>145</v>
      </c>
      <c r="D24" s="30">
        <v>1204666</v>
      </c>
      <c r="E24" s="30">
        <v>26306484</v>
      </c>
      <c r="F24" s="83">
        <v>0.82048399999999999</v>
      </c>
      <c r="G24" s="30">
        <v>191.57368399999999</v>
      </c>
      <c r="H24" s="83">
        <v>0.99153999999999998</v>
      </c>
      <c r="I24" s="83">
        <v>0.98666900000000002</v>
      </c>
      <c r="J24" s="83">
        <v>0.98149500000000001</v>
      </c>
      <c r="K24" s="83">
        <v>0.97693600000000003</v>
      </c>
      <c r="L24" s="83">
        <v>0.97108399999999995</v>
      </c>
      <c r="M24" s="83">
        <v>0.96240899999999996</v>
      </c>
      <c r="N24" s="83">
        <v>0.85418300000000003</v>
      </c>
    </row>
    <row r="25" spans="1:14" x14ac:dyDescent="0.35">
      <c r="A25" s="152">
        <v>10</v>
      </c>
      <c r="B25" s="41" t="s">
        <v>1002</v>
      </c>
      <c r="C25" s="30" t="s">
        <v>981</v>
      </c>
      <c r="D25" s="30">
        <v>1204666</v>
      </c>
      <c r="E25" s="30">
        <v>14144398</v>
      </c>
      <c r="F25" s="83">
        <v>0.86222299999999996</v>
      </c>
      <c r="G25" s="30">
        <v>256.71038900000002</v>
      </c>
      <c r="H25" s="83">
        <v>0.99165599999999998</v>
      </c>
      <c r="I25" s="83">
        <v>0.98688200000000004</v>
      </c>
      <c r="J25" s="83">
        <v>0.98113799999999995</v>
      </c>
      <c r="K25" s="83">
        <v>0.97310099999999999</v>
      </c>
      <c r="L25" s="83">
        <v>0.96433800000000003</v>
      </c>
      <c r="M25" s="83">
        <v>0.954179</v>
      </c>
      <c r="N25" s="83">
        <v>0.90029199999999998</v>
      </c>
    </row>
    <row r="26" spans="1:14" x14ac:dyDescent="0.35">
      <c r="A26" s="153"/>
      <c r="B26" s="41" t="s">
        <v>0</v>
      </c>
      <c r="C26" s="30" t="s">
        <v>6</v>
      </c>
      <c r="D26" s="30">
        <v>1204666</v>
      </c>
      <c r="E26" s="30">
        <v>41065085</v>
      </c>
      <c r="F26" s="83">
        <v>0.87036199999999997</v>
      </c>
      <c r="G26" s="30">
        <v>401.63736999999998</v>
      </c>
      <c r="H26" s="83">
        <v>0.99363500000000005</v>
      </c>
      <c r="I26" s="83">
        <v>0.99093699999999996</v>
      </c>
      <c r="J26" s="83">
        <v>0.98848100000000005</v>
      </c>
      <c r="K26" s="83">
        <v>0.98575100000000004</v>
      </c>
      <c r="L26" s="83">
        <v>0.98331100000000005</v>
      </c>
      <c r="M26" s="83">
        <v>0.98030700000000004</v>
      </c>
      <c r="N26" s="83">
        <v>0.959924</v>
      </c>
    </row>
    <row r="27" spans="1:14" x14ac:dyDescent="0.35">
      <c r="A27" s="154"/>
      <c r="B27" s="41" t="s">
        <v>1</v>
      </c>
      <c r="C27" s="30" t="s">
        <v>17</v>
      </c>
      <c r="D27" s="30">
        <v>1204666</v>
      </c>
      <c r="E27" s="30">
        <v>24331834</v>
      </c>
      <c r="F27" s="83">
        <v>0.85145599999999999</v>
      </c>
      <c r="G27" s="30">
        <v>313.79317600000002</v>
      </c>
      <c r="H27" s="83">
        <v>0.99209999999999998</v>
      </c>
      <c r="I27" s="83">
        <v>0.98776600000000003</v>
      </c>
      <c r="J27" s="83">
        <v>0.98431299999999999</v>
      </c>
      <c r="K27" s="83">
        <v>0.98038000000000003</v>
      </c>
      <c r="L27" s="83">
        <v>0.97582500000000005</v>
      </c>
      <c r="M27" s="83">
        <v>0.97013000000000005</v>
      </c>
      <c r="N27" s="83">
        <v>0.93320899999999996</v>
      </c>
    </row>
    <row r="28" spans="1:14" x14ac:dyDescent="0.35">
      <c r="A28" s="152">
        <v>12</v>
      </c>
      <c r="B28" s="41" t="s">
        <v>1002</v>
      </c>
      <c r="C28" s="30" t="s">
        <v>982</v>
      </c>
      <c r="D28" s="30">
        <v>1204666</v>
      </c>
      <c r="E28" s="30">
        <v>7757053</v>
      </c>
      <c r="F28" s="83">
        <v>0.81254700000000002</v>
      </c>
      <c r="G28" s="30">
        <v>99.815146999999996</v>
      </c>
      <c r="H28" s="83">
        <v>0.987896</v>
      </c>
      <c r="I28" s="83">
        <v>0.97409199999999996</v>
      </c>
      <c r="J28" s="83">
        <v>0.94767299999999999</v>
      </c>
      <c r="K28" s="83">
        <v>0.91185099999999997</v>
      </c>
      <c r="L28" s="83">
        <v>0.87000699999999997</v>
      </c>
      <c r="M28" s="83">
        <v>0.82023100000000004</v>
      </c>
      <c r="N28" s="83">
        <v>0.44725199999999998</v>
      </c>
    </row>
    <row r="29" spans="1:14" x14ac:dyDescent="0.35">
      <c r="A29" s="153"/>
      <c r="B29" s="41" t="s">
        <v>0</v>
      </c>
      <c r="C29" s="30" t="s">
        <v>28</v>
      </c>
      <c r="D29" s="30">
        <v>1204666</v>
      </c>
      <c r="E29" s="30">
        <v>40339898</v>
      </c>
      <c r="F29" s="83">
        <v>0.88769399999999998</v>
      </c>
      <c r="G29" s="30">
        <v>626.986268</v>
      </c>
      <c r="H29" s="83">
        <v>0.99312199999999995</v>
      </c>
      <c r="I29" s="83">
        <v>0.99061200000000005</v>
      </c>
      <c r="J29" s="83">
        <v>0.98849100000000001</v>
      </c>
      <c r="K29" s="83">
        <v>0.98628800000000005</v>
      </c>
      <c r="L29" s="83">
        <v>0.984491</v>
      </c>
      <c r="M29" s="83">
        <v>0.98240300000000003</v>
      </c>
      <c r="N29" s="83">
        <v>0.97012200000000004</v>
      </c>
    </row>
    <row r="30" spans="1:14" x14ac:dyDescent="0.35">
      <c r="A30" s="154"/>
      <c r="B30" s="41" t="s">
        <v>1</v>
      </c>
      <c r="C30" s="30" t="s">
        <v>36</v>
      </c>
      <c r="D30" s="30">
        <v>1204666</v>
      </c>
      <c r="E30" s="30">
        <v>16171875</v>
      </c>
      <c r="F30" s="83">
        <v>0.781196</v>
      </c>
      <c r="G30" s="30">
        <v>113.65133899999999</v>
      </c>
      <c r="H30" s="83">
        <v>0.98975999999999997</v>
      </c>
      <c r="I30" s="83">
        <v>0.98176600000000003</v>
      </c>
      <c r="J30" s="83">
        <v>0.97353000000000001</v>
      </c>
      <c r="K30" s="83">
        <v>0.96097900000000003</v>
      </c>
      <c r="L30" s="83">
        <v>0.94335599999999997</v>
      </c>
      <c r="M30" s="83">
        <v>0.91647800000000001</v>
      </c>
      <c r="N30" s="83">
        <v>0.57507299999999995</v>
      </c>
    </row>
    <row r="31" spans="1:14" x14ac:dyDescent="0.35">
      <c r="A31" s="152">
        <v>13</v>
      </c>
      <c r="B31" s="41" t="s">
        <v>1002</v>
      </c>
      <c r="C31" s="30" t="s">
        <v>983</v>
      </c>
      <c r="D31" s="30">
        <v>1204666</v>
      </c>
      <c r="E31" s="30">
        <v>7882830</v>
      </c>
      <c r="F31" s="83">
        <v>0.84803399999999995</v>
      </c>
      <c r="G31" s="30">
        <v>127.274517</v>
      </c>
      <c r="H31" s="83">
        <v>0.99019999999999997</v>
      </c>
      <c r="I31" s="83">
        <v>0.97841100000000003</v>
      </c>
      <c r="J31" s="83">
        <v>0.96087500000000003</v>
      </c>
      <c r="K31" s="83">
        <v>0.93938100000000002</v>
      </c>
      <c r="L31" s="83">
        <v>0.91473700000000002</v>
      </c>
      <c r="M31" s="83">
        <v>0.883876</v>
      </c>
      <c r="N31" s="83">
        <v>0.63667399999999996</v>
      </c>
    </row>
    <row r="32" spans="1:14" x14ac:dyDescent="0.35">
      <c r="A32" s="153"/>
      <c r="B32" s="41" t="s">
        <v>0</v>
      </c>
      <c r="C32" s="30" t="s">
        <v>40</v>
      </c>
      <c r="D32" s="30">
        <v>1204666</v>
      </c>
      <c r="E32" s="30">
        <v>26466013</v>
      </c>
      <c r="F32" s="83">
        <v>0.81927099999999997</v>
      </c>
      <c r="G32" s="30">
        <v>238.06646900000001</v>
      </c>
      <c r="H32" s="83">
        <v>0.99246000000000001</v>
      </c>
      <c r="I32" s="83">
        <v>0.98763800000000002</v>
      </c>
      <c r="J32" s="83">
        <v>0.98414199999999996</v>
      </c>
      <c r="K32" s="83">
        <v>0.98047499999999999</v>
      </c>
      <c r="L32" s="83">
        <v>0.97650700000000001</v>
      </c>
      <c r="M32" s="83">
        <v>0.97147300000000003</v>
      </c>
      <c r="N32" s="83">
        <v>0.92224099999999998</v>
      </c>
    </row>
    <row r="33" spans="1:14" x14ac:dyDescent="0.35">
      <c r="A33" s="154"/>
      <c r="B33" s="41" t="s">
        <v>1</v>
      </c>
      <c r="C33" s="30" t="s">
        <v>42</v>
      </c>
      <c r="D33" s="30">
        <v>1204666</v>
      </c>
      <c r="E33" s="30">
        <v>25914477</v>
      </c>
      <c r="F33" s="83">
        <v>0.81510499999999997</v>
      </c>
      <c r="G33" s="30">
        <v>192.255619</v>
      </c>
      <c r="H33" s="83">
        <v>0.99046699999999999</v>
      </c>
      <c r="I33" s="83">
        <v>0.98527100000000001</v>
      </c>
      <c r="J33" s="83">
        <v>0.98101499999999997</v>
      </c>
      <c r="K33" s="83">
        <v>0.975773</v>
      </c>
      <c r="L33" s="83">
        <v>0.96784099999999995</v>
      </c>
      <c r="M33" s="83">
        <v>0.95719200000000004</v>
      </c>
      <c r="N33" s="83">
        <v>0.84477899999999995</v>
      </c>
    </row>
    <row r="34" spans="1:14" x14ac:dyDescent="0.35">
      <c r="A34" s="152">
        <v>14</v>
      </c>
      <c r="B34" s="41" t="s">
        <v>1002</v>
      </c>
      <c r="C34" s="30" t="s">
        <v>984</v>
      </c>
      <c r="D34" s="30">
        <v>1204666</v>
      </c>
      <c r="E34" s="30">
        <v>14840387</v>
      </c>
      <c r="F34" s="83">
        <v>0.88713600000000004</v>
      </c>
      <c r="G34" s="30">
        <v>169.05526499999999</v>
      </c>
      <c r="H34" s="83">
        <v>0.98736000000000002</v>
      </c>
      <c r="I34" s="83">
        <v>0.98013799999999995</v>
      </c>
      <c r="J34" s="83">
        <v>0.97153699999999998</v>
      </c>
      <c r="K34" s="83">
        <v>0.95462000000000002</v>
      </c>
      <c r="L34" s="83">
        <v>0.93154899999999996</v>
      </c>
      <c r="M34" s="83">
        <v>0.90307999999999999</v>
      </c>
      <c r="N34" s="83">
        <v>0.71206599999999998</v>
      </c>
    </row>
    <row r="35" spans="1:14" x14ac:dyDescent="0.35">
      <c r="A35" s="153"/>
      <c r="B35" s="41" t="s">
        <v>0</v>
      </c>
      <c r="C35" s="30" t="s">
        <v>46</v>
      </c>
      <c r="D35" s="30">
        <v>1204666</v>
      </c>
      <c r="E35" s="30">
        <v>28497913</v>
      </c>
      <c r="F35" s="83">
        <v>0.86645000000000005</v>
      </c>
      <c r="G35" s="30">
        <v>404.47116</v>
      </c>
      <c r="H35" s="83">
        <v>0.99099499999999996</v>
      </c>
      <c r="I35" s="83">
        <v>0.98701499999999998</v>
      </c>
      <c r="J35" s="83">
        <v>0.98403700000000005</v>
      </c>
      <c r="K35" s="83">
        <v>0.98132900000000001</v>
      </c>
      <c r="L35" s="83">
        <v>0.97843199999999997</v>
      </c>
      <c r="M35" s="83">
        <v>0.97472800000000004</v>
      </c>
      <c r="N35" s="83">
        <v>0.94635000000000002</v>
      </c>
    </row>
    <row r="36" spans="1:14" x14ac:dyDescent="0.35">
      <c r="A36" s="154"/>
      <c r="B36" s="41" t="s">
        <v>1</v>
      </c>
      <c r="C36" s="30" t="s">
        <v>52</v>
      </c>
      <c r="D36" s="30">
        <v>1204666</v>
      </c>
      <c r="E36" s="30">
        <v>16210744</v>
      </c>
      <c r="F36" s="83">
        <v>0.81010300000000002</v>
      </c>
      <c r="G36" s="30">
        <v>193.11627100000001</v>
      </c>
      <c r="H36" s="83">
        <v>0.98753299999999999</v>
      </c>
      <c r="I36" s="83">
        <v>0.98097699999999999</v>
      </c>
      <c r="J36" s="83">
        <v>0.97326400000000002</v>
      </c>
      <c r="K36" s="83">
        <v>0.96389599999999998</v>
      </c>
      <c r="L36" s="83">
        <v>0.951372</v>
      </c>
      <c r="M36" s="83">
        <v>0.93628299999999998</v>
      </c>
      <c r="N36" s="83">
        <v>0.82633400000000001</v>
      </c>
    </row>
    <row r="37" spans="1:14" x14ac:dyDescent="0.35">
      <c r="A37" s="152">
        <v>15</v>
      </c>
      <c r="B37" s="41" t="s">
        <v>1002</v>
      </c>
      <c r="C37" s="30" t="s">
        <v>985</v>
      </c>
      <c r="D37" s="30">
        <v>1204666</v>
      </c>
      <c r="E37" s="30">
        <v>6267403</v>
      </c>
      <c r="F37" s="83">
        <v>0.80179800000000001</v>
      </c>
      <c r="G37" s="30">
        <v>99.595234000000005</v>
      </c>
      <c r="H37" s="83">
        <v>0.98435099999999998</v>
      </c>
      <c r="I37" s="83">
        <v>0.96141799999999999</v>
      </c>
      <c r="J37" s="83">
        <v>0.92700099999999996</v>
      </c>
      <c r="K37" s="83">
        <v>0.88457600000000003</v>
      </c>
      <c r="L37" s="83">
        <v>0.83657899999999996</v>
      </c>
      <c r="M37" s="83">
        <v>0.78234800000000004</v>
      </c>
      <c r="N37" s="83">
        <v>0.44485799999999998</v>
      </c>
    </row>
    <row r="38" spans="1:14" x14ac:dyDescent="0.35">
      <c r="A38" s="153"/>
      <c r="B38" s="41" t="s">
        <v>0</v>
      </c>
      <c r="C38" s="30" t="s">
        <v>58</v>
      </c>
      <c r="D38" s="30">
        <v>1204666</v>
      </c>
      <c r="E38" s="30">
        <v>29772214</v>
      </c>
      <c r="F38" s="83">
        <v>0.87278599999999995</v>
      </c>
      <c r="G38" s="30">
        <v>442.90822400000002</v>
      </c>
      <c r="H38" s="83">
        <v>0.99374899999999999</v>
      </c>
      <c r="I38" s="83">
        <v>0.98967499999999997</v>
      </c>
      <c r="J38" s="83">
        <v>0.98713099999999998</v>
      </c>
      <c r="K38" s="83">
        <v>0.98451999999999995</v>
      </c>
      <c r="L38" s="83">
        <v>0.98238099999999995</v>
      </c>
      <c r="M38" s="83">
        <v>0.98019500000000004</v>
      </c>
      <c r="N38" s="83">
        <v>0.96130800000000005</v>
      </c>
    </row>
    <row r="39" spans="1:14" x14ac:dyDescent="0.35">
      <c r="A39" s="154"/>
      <c r="B39" s="41" t="s">
        <v>1</v>
      </c>
      <c r="C39" s="30" t="s">
        <v>63</v>
      </c>
      <c r="D39" s="30">
        <v>1204666</v>
      </c>
      <c r="E39" s="30">
        <v>22127205</v>
      </c>
      <c r="F39" s="83">
        <v>0.85854900000000001</v>
      </c>
      <c r="G39" s="30">
        <v>236.12835799999999</v>
      </c>
      <c r="H39" s="83">
        <v>0.99099800000000005</v>
      </c>
      <c r="I39" s="83">
        <v>0.986375</v>
      </c>
      <c r="J39" s="83">
        <v>0.98271399999999998</v>
      </c>
      <c r="K39" s="83">
        <v>0.97907699999999998</v>
      </c>
      <c r="L39" s="83">
        <v>0.974468</v>
      </c>
      <c r="M39" s="83">
        <v>0.96852499999999997</v>
      </c>
      <c r="N39" s="83">
        <v>0.90743200000000002</v>
      </c>
    </row>
    <row r="40" spans="1:14" x14ac:dyDescent="0.35">
      <c r="A40" s="152">
        <v>16</v>
      </c>
      <c r="B40" s="41" t="s">
        <v>1002</v>
      </c>
      <c r="C40" s="30" t="s">
        <v>986</v>
      </c>
      <c r="D40" s="30">
        <v>1204666</v>
      </c>
      <c r="E40" s="30">
        <v>10541820</v>
      </c>
      <c r="F40" s="83">
        <v>0.86395299999999997</v>
      </c>
      <c r="G40" s="30">
        <v>219.321305</v>
      </c>
      <c r="H40" s="83">
        <v>0.98929599999999995</v>
      </c>
      <c r="I40" s="83">
        <v>0.98145899999999997</v>
      </c>
      <c r="J40" s="83">
        <v>0.97030099999999997</v>
      </c>
      <c r="K40" s="83">
        <v>0.95599900000000004</v>
      </c>
      <c r="L40" s="83">
        <v>0.94046200000000002</v>
      </c>
      <c r="M40" s="83">
        <v>0.92339800000000005</v>
      </c>
      <c r="N40" s="83">
        <v>0.82526600000000006</v>
      </c>
    </row>
    <row r="41" spans="1:14" x14ac:dyDescent="0.35">
      <c r="A41" s="153"/>
      <c r="B41" s="41" t="s">
        <v>0</v>
      </c>
      <c r="C41" s="30" t="s">
        <v>64</v>
      </c>
      <c r="D41" s="30">
        <v>1204666</v>
      </c>
      <c r="E41" s="30">
        <v>37157903</v>
      </c>
      <c r="F41" s="83">
        <v>0.88976100000000002</v>
      </c>
      <c r="G41" s="30">
        <v>558.19454299999995</v>
      </c>
      <c r="H41" s="83">
        <v>0.99348899999999996</v>
      </c>
      <c r="I41" s="83">
        <v>0.99071299999999995</v>
      </c>
      <c r="J41" s="83">
        <v>0.98829500000000003</v>
      </c>
      <c r="K41" s="83">
        <v>0.98601399999999995</v>
      </c>
      <c r="L41" s="83">
        <v>0.98354699999999995</v>
      </c>
      <c r="M41" s="83">
        <v>0.98099700000000001</v>
      </c>
      <c r="N41" s="83">
        <v>0.96277900000000005</v>
      </c>
    </row>
    <row r="42" spans="1:14" x14ac:dyDescent="0.35">
      <c r="A42" s="154"/>
      <c r="B42" s="41" t="s">
        <v>1</v>
      </c>
      <c r="C42" s="30" t="s">
        <v>70</v>
      </c>
      <c r="D42" s="30">
        <v>1204666</v>
      </c>
      <c r="E42" s="30">
        <v>17232258</v>
      </c>
      <c r="F42" s="83">
        <v>0.80352599999999996</v>
      </c>
      <c r="G42" s="30">
        <v>163.92437799999999</v>
      </c>
      <c r="H42" s="83">
        <v>0.99096499999999998</v>
      </c>
      <c r="I42" s="83">
        <v>0.98512500000000003</v>
      </c>
      <c r="J42" s="83">
        <v>0.97959200000000002</v>
      </c>
      <c r="K42" s="83">
        <v>0.97159499999999999</v>
      </c>
      <c r="L42" s="83">
        <v>0.96051500000000001</v>
      </c>
      <c r="M42" s="83">
        <v>0.94703199999999998</v>
      </c>
      <c r="N42" s="83">
        <v>0.79786999999999997</v>
      </c>
    </row>
    <row r="43" spans="1:14" x14ac:dyDescent="0.35">
      <c r="A43" s="152">
        <v>19</v>
      </c>
      <c r="B43" s="41" t="s">
        <v>1002</v>
      </c>
      <c r="C43" s="30" t="s">
        <v>988</v>
      </c>
      <c r="D43" s="30">
        <v>1204666</v>
      </c>
      <c r="E43" s="30">
        <v>7564061</v>
      </c>
      <c r="F43" s="83">
        <v>0.62237200000000004</v>
      </c>
      <c r="G43" s="30">
        <v>36.225735999999998</v>
      </c>
      <c r="H43" s="83">
        <v>0.983043</v>
      </c>
      <c r="I43" s="83">
        <v>0.90951400000000004</v>
      </c>
      <c r="J43" s="83">
        <v>0.71009599999999995</v>
      </c>
      <c r="K43" s="83">
        <v>0.49623899999999999</v>
      </c>
      <c r="L43" s="83">
        <v>0.32944099999999998</v>
      </c>
      <c r="M43" s="83">
        <v>0.21118600000000001</v>
      </c>
      <c r="N43" s="83">
        <v>2.6934E-2</v>
      </c>
    </row>
    <row r="44" spans="1:14" x14ac:dyDescent="0.35">
      <c r="A44" s="153"/>
      <c r="B44" s="41" t="s">
        <v>0</v>
      </c>
      <c r="C44" s="30" t="s">
        <v>989</v>
      </c>
      <c r="D44" s="30">
        <v>1204666</v>
      </c>
      <c r="E44" s="30">
        <v>23153885</v>
      </c>
      <c r="F44" s="83">
        <v>0.87007199999999996</v>
      </c>
      <c r="G44" s="30">
        <v>332.65065499999997</v>
      </c>
      <c r="H44" s="83">
        <v>0.99273</v>
      </c>
      <c r="I44" s="83">
        <v>0.98829500000000003</v>
      </c>
      <c r="J44" s="83">
        <v>0.98414100000000004</v>
      </c>
      <c r="K44" s="83">
        <v>0.97984800000000005</v>
      </c>
      <c r="L44" s="83">
        <v>0.97426999999999997</v>
      </c>
      <c r="M44" s="83">
        <v>0.96731500000000004</v>
      </c>
      <c r="N44" s="83">
        <v>0.92469900000000005</v>
      </c>
    </row>
    <row r="45" spans="1:14" x14ac:dyDescent="0.35">
      <c r="A45" s="154"/>
      <c r="B45" s="41" t="s">
        <v>1</v>
      </c>
      <c r="C45" s="30" t="s">
        <v>990</v>
      </c>
      <c r="D45" s="30">
        <v>1204666</v>
      </c>
      <c r="E45" s="30">
        <v>15686056</v>
      </c>
      <c r="F45" s="83">
        <v>0.64218399999999998</v>
      </c>
      <c r="G45" s="30">
        <v>92.559090999999995</v>
      </c>
      <c r="H45" s="83">
        <v>0.98767700000000003</v>
      </c>
      <c r="I45" s="83">
        <v>0.97902400000000001</v>
      </c>
      <c r="J45" s="83">
        <v>0.95470900000000003</v>
      </c>
      <c r="K45" s="83">
        <v>0.90754599999999996</v>
      </c>
      <c r="L45" s="83">
        <v>0.83848599999999995</v>
      </c>
      <c r="M45" s="83">
        <v>0.75295599999999996</v>
      </c>
      <c r="N45" s="83">
        <v>0.32624399999999998</v>
      </c>
    </row>
    <row r="46" spans="1:14" x14ac:dyDescent="0.35">
      <c r="A46" s="152">
        <v>48</v>
      </c>
      <c r="B46" s="41" t="s">
        <v>1002</v>
      </c>
      <c r="C46" s="30" t="s">
        <v>992</v>
      </c>
      <c r="D46" s="30">
        <v>1204666</v>
      </c>
      <c r="E46" s="30">
        <v>8308202</v>
      </c>
      <c r="F46" s="83">
        <v>0.77042100000000002</v>
      </c>
      <c r="G46" s="30">
        <v>68.201117999999994</v>
      </c>
      <c r="H46" s="83">
        <v>0.99049799999999999</v>
      </c>
      <c r="I46" s="83">
        <v>0.97921800000000003</v>
      </c>
      <c r="J46" s="83">
        <v>0.95394699999999999</v>
      </c>
      <c r="K46" s="83">
        <v>0.90430100000000002</v>
      </c>
      <c r="L46" s="83">
        <v>0.827318</v>
      </c>
      <c r="M46" s="83">
        <v>0.71459899999999998</v>
      </c>
      <c r="N46" s="83">
        <v>0.13446</v>
      </c>
    </row>
    <row r="47" spans="1:14" x14ac:dyDescent="0.35">
      <c r="A47" s="153"/>
      <c r="B47" s="41" t="s">
        <v>0</v>
      </c>
      <c r="C47" s="30" t="s">
        <v>89</v>
      </c>
      <c r="D47" s="30">
        <v>1204666</v>
      </c>
      <c r="E47" s="30">
        <v>42730039</v>
      </c>
      <c r="F47" s="83">
        <v>0.90049000000000001</v>
      </c>
      <c r="G47" s="30">
        <v>796.45343000000003</v>
      </c>
      <c r="H47" s="83">
        <v>0.99312100000000003</v>
      </c>
      <c r="I47" s="83">
        <v>0.99072899999999997</v>
      </c>
      <c r="J47" s="83">
        <v>0.98878999999999995</v>
      </c>
      <c r="K47" s="83">
        <v>0.98694400000000004</v>
      </c>
      <c r="L47" s="83">
        <v>0.98507599999999995</v>
      </c>
      <c r="M47" s="83">
        <v>0.98333099999999996</v>
      </c>
      <c r="N47" s="83">
        <v>0.96616800000000003</v>
      </c>
    </row>
    <row r="48" spans="1:14" x14ac:dyDescent="0.35">
      <c r="A48" s="154"/>
      <c r="B48" s="41" t="s">
        <v>1</v>
      </c>
      <c r="C48" s="30" t="s">
        <v>91</v>
      </c>
      <c r="D48" s="30">
        <v>1204666</v>
      </c>
      <c r="E48" s="30">
        <v>31655353</v>
      </c>
      <c r="F48" s="83">
        <v>0.88967099999999999</v>
      </c>
      <c r="G48" s="30">
        <v>538.64270999999997</v>
      </c>
      <c r="H48" s="83">
        <v>0.99217699999999998</v>
      </c>
      <c r="I48" s="83">
        <v>0.98857300000000004</v>
      </c>
      <c r="J48" s="83">
        <v>0.98536599999999996</v>
      </c>
      <c r="K48" s="83">
        <v>0.98283100000000001</v>
      </c>
      <c r="L48" s="83">
        <v>0.98007900000000003</v>
      </c>
      <c r="M48" s="83">
        <v>0.97705200000000003</v>
      </c>
      <c r="N48" s="83">
        <v>0.95662400000000003</v>
      </c>
    </row>
    <row r="49" spans="1:14" x14ac:dyDescent="0.35">
      <c r="A49" s="148">
        <v>52</v>
      </c>
      <c r="B49" s="41" t="s">
        <v>1002</v>
      </c>
      <c r="C49" s="30" t="s">
        <v>994</v>
      </c>
      <c r="D49" s="30">
        <v>1204666</v>
      </c>
      <c r="E49" s="30">
        <v>10825855</v>
      </c>
      <c r="F49" s="83">
        <v>0.85050800000000004</v>
      </c>
      <c r="G49" s="30">
        <v>226.56253799999999</v>
      </c>
      <c r="H49" s="83">
        <v>0.989649</v>
      </c>
      <c r="I49" s="83">
        <v>0.98220300000000005</v>
      </c>
      <c r="J49" s="83">
        <v>0.97149300000000005</v>
      </c>
      <c r="K49" s="83">
        <v>0.95819600000000005</v>
      </c>
      <c r="L49" s="83">
        <v>0.94408599999999998</v>
      </c>
      <c r="M49" s="83">
        <v>0.92927199999999999</v>
      </c>
      <c r="N49" s="83">
        <v>0.83566300000000004</v>
      </c>
    </row>
    <row r="50" spans="1:14" x14ac:dyDescent="0.35">
      <c r="A50" s="149"/>
      <c r="B50" s="41" t="s">
        <v>0</v>
      </c>
      <c r="C50" s="30" t="s">
        <v>95</v>
      </c>
      <c r="D50" s="30">
        <v>1204666</v>
      </c>
      <c r="E50" s="30">
        <v>35738284</v>
      </c>
      <c r="F50" s="83">
        <v>0.89081100000000002</v>
      </c>
      <c r="G50" s="30">
        <v>551.59611299999995</v>
      </c>
      <c r="H50" s="83">
        <v>0.99172899999999997</v>
      </c>
      <c r="I50" s="83">
        <v>0.98714500000000005</v>
      </c>
      <c r="J50" s="83">
        <v>0.98459200000000002</v>
      </c>
      <c r="K50" s="83">
        <v>0.98207599999999995</v>
      </c>
      <c r="L50" s="83">
        <v>0.97889400000000004</v>
      </c>
      <c r="M50" s="83">
        <v>0.97529200000000005</v>
      </c>
      <c r="N50" s="83">
        <v>0.95025999999999999</v>
      </c>
    </row>
    <row r="51" spans="1:14" x14ac:dyDescent="0.35">
      <c r="A51" s="150"/>
      <c r="B51" s="41" t="s">
        <v>1</v>
      </c>
      <c r="C51" s="30" t="s">
        <v>97</v>
      </c>
      <c r="D51" s="30">
        <v>1204666</v>
      </c>
      <c r="E51" s="30">
        <v>28996165</v>
      </c>
      <c r="F51" s="83">
        <v>0.87001700000000004</v>
      </c>
      <c r="G51" s="30">
        <v>482.15809899999999</v>
      </c>
      <c r="H51" s="83">
        <v>0.99128499999999997</v>
      </c>
      <c r="I51" s="83">
        <v>0.98711199999999999</v>
      </c>
      <c r="J51" s="83">
        <v>0.98413899999999999</v>
      </c>
      <c r="K51" s="83">
        <v>0.98128700000000002</v>
      </c>
      <c r="L51" s="83">
        <v>0.97755999999999998</v>
      </c>
      <c r="M51" s="83">
        <v>0.972943</v>
      </c>
      <c r="N51" s="83">
        <v>0.94720400000000005</v>
      </c>
    </row>
    <row r="52" spans="1:14" x14ac:dyDescent="0.35">
      <c r="A52" s="148">
        <v>188</v>
      </c>
      <c r="B52" s="41" t="s">
        <v>1002</v>
      </c>
      <c r="C52" s="30" t="s">
        <v>987</v>
      </c>
      <c r="D52" s="30">
        <v>1204666</v>
      </c>
      <c r="E52" s="30">
        <v>16748262</v>
      </c>
      <c r="F52" s="83">
        <v>0.914655</v>
      </c>
      <c r="G52" s="30">
        <v>381.03408999999999</v>
      </c>
      <c r="H52" s="83">
        <v>0.99229400000000001</v>
      </c>
      <c r="I52" s="83">
        <v>0.98754200000000003</v>
      </c>
      <c r="J52" s="83">
        <v>0.983097</v>
      </c>
      <c r="K52" s="83">
        <v>0.97794700000000001</v>
      </c>
      <c r="L52" s="83">
        <v>0.97195900000000002</v>
      </c>
      <c r="M52" s="83">
        <v>0.96494999999999997</v>
      </c>
      <c r="N52" s="83">
        <v>0.928199</v>
      </c>
    </row>
    <row r="53" spans="1:14" x14ac:dyDescent="0.35">
      <c r="A53" s="149"/>
      <c r="B53" s="41" t="s">
        <v>0</v>
      </c>
      <c r="C53" s="30" t="s">
        <v>73</v>
      </c>
      <c r="D53" s="30">
        <v>1204666</v>
      </c>
      <c r="E53" s="30">
        <v>25980063</v>
      </c>
      <c r="F53" s="83">
        <v>0.87065300000000001</v>
      </c>
      <c r="G53" s="30">
        <v>503.97570100000002</v>
      </c>
      <c r="H53" s="83">
        <v>0.99376900000000001</v>
      </c>
      <c r="I53" s="83">
        <v>0.989317</v>
      </c>
      <c r="J53" s="83">
        <v>0.97658100000000003</v>
      </c>
      <c r="K53" s="83">
        <v>0.95965100000000003</v>
      </c>
      <c r="L53" s="83">
        <v>0.94120599999999999</v>
      </c>
      <c r="M53" s="83">
        <v>0.91886400000000001</v>
      </c>
      <c r="N53" s="83">
        <v>0.75371299999999997</v>
      </c>
    </row>
    <row r="54" spans="1:14" x14ac:dyDescent="0.35">
      <c r="A54" s="151"/>
      <c r="B54" s="41" t="s">
        <v>1</v>
      </c>
      <c r="C54" s="30" t="s">
        <v>75</v>
      </c>
      <c r="D54" s="30">
        <v>1204666</v>
      </c>
      <c r="E54" s="30">
        <v>27365805</v>
      </c>
      <c r="F54" s="83">
        <v>0.87053999999999998</v>
      </c>
      <c r="G54" s="30">
        <v>434.44056</v>
      </c>
      <c r="H54" s="83">
        <v>0.99146199999999995</v>
      </c>
      <c r="I54" s="83">
        <v>0.98762899999999998</v>
      </c>
      <c r="J54" s="83">
        <v>0.98465999999999998</v>
      </c>
      <c r="K54" s="83">
        <v>0.98183100000000001</v>
      </c>
      <c r="L54" s="83">
        <v>0.97881899999999999</v>
      </c>
      <c r="M54" s="83">
        <v>0.97517100000000001</v>
      </c>
      <c r="N54" s="83">
        <v>0.94947400000000004</v>
      </c>
    </row>
  </sheetData>
  <mergeCells count="18">
    <mergeCell ref="A1:N1"/>
    <mergeCell ref="A25:A27"/>
    <mergeCell ref="A28:A30"/>
    <mergeCell ref="A31:A33"/>
    <mergeCell ref="A34:A36"/>
    <mergeCell ref="A7:A9"/>
    <mergeCell ref="A10:A12"/>
    <mergeCell ref="A13:A15"/>
    <mergeCell ref="A16:A18"/>
    <mergeCell ref="A19:A21"/>
    <mergeCell ref="A22:A24"/>
    <mergeCell ref="A49:A51"/>
    <mergeCell ref="A52:A54"/>
    <mergeCell ref="A37:A39"/>
    <mergeCell ref="A40:A42"/>
    <mergeCell ref="A4:A6"/>
    <mergeCell ref="A43:A45"/>
    <mergeCell ref="A46:A48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85"/>
  <sheetViews>
    <sheetView zoomScale="70" zoomScaleNormal="70" zoomScalePageLayoutView="85" workbookViewId="0">
      <selection activeCell="A72" sqref="A1:XFD1048576"/>
    </sheetView>
  </sheetViews>
  <sheetFormatPr defaultColWidth="8.81640625" defaultRowHeight="14.5" x14ac:dyDescent="0.35"/>
  <cols>
    <col min="1" max="1" width="6" bestFit="1" customWidth="1"/>
    <col min="2" max="2" width="8.453125" style="18" bestFit="1" customWidth="1"/>
    <col min="3" max="3" width="12" style="18" bestFit="1" customWidth="1"/>
    <col min="4" max="4" width="10.453125" bestFit="1" customWidth="1"/>
    <col min="5" max="5" width="14.1796875" style="7" bestFit="1" customWidth="1"/>
    <col min="6" max="6" width="12.7265625" style="7" customWidth="1"/>
    <col min="7" max="7" width="12" style="7" bestFit="1" customWidth="1"/>
    <col min="8" max="8" width="20.1796875" customWidth="1"/>
    <col min="9" max="10" width="14.453125" style="18" bestFit="1" customWidth="1"/>
    <col min="11" max="11" width="10.1796875" style="18" bestFit="1" customWidth="1"/>
    <col min="12" max="12" width="10.81640625" style="18" bestFit="1" customWidth="1"/>
    <col min="13" max="13" width="12.26953125" style="20" customWidth="1"/>
    <col min="14" max="14" width="9.1796875" style="18" customWidth="1"/>
    <col min="15" max="15" width="13.453125" style="18" customWidth="1"/>
    <col min="16" max="16" width="9.453125" customWidth="1"/>
    <col min="17" max="17" width="9" style="7" customWidth="1"/>
    <col min="18" max="18" width="9.81640625" style="7" customWidth="1"/>
    <col min="19" max="19" width="8.81640625" customWidth="1"/>
    <col min="20" max="20" width="11" customWidth="1"/>
    <col min="21" max="21" width="8.81640625" customWidth="1"/>
    <col min="22" max="22" width="12.26953125" customWidth="1"/>
    <col min="23" max="23" width="8.81640625" style="18" customWidth="1"/>
    <col min="24" max="24" width="18.54296875" customWidth="1"/>
    <col min="26" max="26" width="8.81640625" style="18"/>
    <col min="27" max="27" width="10.81640625" style="18" customWidth="1"/>
    <col min="28" max="28" width="17.54296875" style="20" customWidth="1"/>
  </cols>
  <sheetData>
    <row r="1" spans="1:28" s="87" customFormat="1" ht="15.5" x14ac:dyDescent="0.35">
      <c r="A1" s="156" t="s">
        <v>1135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s="19" customFormat="1" x14ac:dyDescent="0.35">
      <c r="B2" s="18"/>
      <c r="C2" s="18"/>
      <c r="E2" s="20"/>
      <c r="F2" s="20"/>
      <c r="G2" s="20"/>
      <c r="I2" s="18"/>
      <c r="J2" s="18"/>
      <c r="K2" s="18"/>
      <c r="L2" s="18"/>
      <c r="M2" s="20"/>
      <c r="N2" s="18"/>
      <c r="O2" s="18"/>
      <c r="Q2" s="20"/>
      <c r="R2" s="20"/>
      <c r="W2" s="18"/>
      <c r="Z2" s="18"/>
      <c r="AA2" s="18"/>
      <c r="AB2" s="20"/>
    </row>
    <row r="3" spans="1:28" s="58" customFormat="1" ht="41.15" customHeight="1" thickBot="1" x14ac:dyDescent="0.4">
      <c r="A3" s="63" t="s">
        <v>1013</v>
      </c>
      <c r="B3" s="63" t="s">
        <v>1005</v>
      </c>
      <c r="C3" s="63" t="s">
        <v>727</v>
      </c>
      <c r="D3" s="63" t="s">
        <v>1136</v>
      </c>
      <c r="E3" s="63" t="s">
        <v>4</v>
      </c>
      <c r="F3" s="63" t="s">
        <v>1137</v>
      </c>
      <c r="G3" s="63" t="s">
        <v>1138</v>
      </c>
      <c r="H3" s="63" t="s">
        <v>1139</v>
      </c>
      <c r="I3" s="63" t="s">
        <v>5</v>
      </c>
      <c r="J3" s="63" t="s">
        <v>1140</v>
      </c>
      <c r="K3" s="63" t="s">
        <v>1141</v>
      </c>
      <c r="L3" s="63" t="s">
        <v>1142</v>
      </c>
      <c r="M3" s="63" t="s">
        <v>1148</v>
      </c>
      <c r="N3" s="67" t="s">
        <v>1143</v>
      </c>
      <c r="O3" s="67" t="s">
        <v>1144</v>
      </c>
      <c r="P3" s="67" t="s">
        <v>1145</v>
      </c>
      <c r="Q3" s="67" t="s">
        <v>1146</v>
      </c>
      <c r="R3" s="67" t="s">
        <v>1147</v>
      </c>
      <c r="S3" s="67" t="s">
        <v>728</v>
      </c>
      <c r="T3" s="63" t="s">
        <v>1149</v>
      </c>
      <c r="U3" s="63" t="s">
        <v>1150</v>
      </c>
      <c r="V3" s="67" t="s">
        <v>1151</v>
      </c>
      <c r="W3" s="63" t="s">
        <v>1152</v>
      </c>
      <c r="X3" s="63" t="s">
        <v>1153</v>
      </c>
      <c r="Y3" s="63" t="s">
        <v>1154</v>
      </c>
      <c r="Z3" s="67" t="s">
        <v>1155</v>
      </c>
      <c r="AA3" s="67" t="s">
        <v>1156</v>
      </c>
      <c r="AB3" s="67" t="s">
        <v>1157</v>
      </c>
    </row>
    <row r="4" spans="1:28" x14ac:dyDescent="0.35">
      <c r="A4" s="59" t="s">
        <v>78</v>
      </c>
      <c r="B4" s="60">
        <v>1</v>
      </c>
      <c r="C4" s="64">
        <v>241663858</v>
      </c>
      <c r="D4" s="59" t="s">
        <v>254</v>
      </c>
      <c r="E4" s="59" t="s">
        <v>1015</v>
      </c>
      <c r="F4" s="59" t="s">
        <v>8</v>
      </c>
      <c r="G4" s="59" t="s">
        <v>9</v>
      </c>
      <c r="H4" s="59" t="s">
        <v>1016</v>
      </c>
      <c r="I4" s="64">
        <v>5.1020408000000003E-2</v>
      </c>
      <c r="J4" s="64">
        <v>0</v>
      </c>
      <c r="K4" s="64">
        <v>98</v>
      </c>
      <c r="L4" s="64">
        <v>136</v>
      </c>
      <c r="M4" s="85" t="s">
        <v>11</v>
      </c>
      <c r="N4" s="64" t="s">
        <v>11</v>
      </c>
      <c r="O4" s="64" t="s">
        <v>11</v>
      </c>
      <c r="P4" s="59" t="b">
        <v>1</v>
      </c>
      <c r="Q4" s="59" t="s">
        <v>11</v>
      </c>
      <c r="R4" s="59" t="s">
        <v>11</v>
      </c>
      <c r="S4" s="59" t="s">
        <v>11</v>
      </c>
      <c r="T4" s="59" t="s">
        <v>11</v>
      </c>
      <c r="U4" s="59" t="s">
        <v>11</v>
      </c>
      <c r="V4" s="59" t="s">
        <v>11</v>
      </c>
      <c r="W4" s="64" t="s">
        <v>11</v>
      </c>
      <c r="X4" s="59" t="s">
        <v>1017</v>
      </c>
      <c r="Y4" s="59" t="s">
        <v>11</v>
      </c>
      <c r="Z4" s="64">
        <v>0.2</v>
      </c>
      <c r="AA4" s="64" t="s">
        <v>1018</v>
      </c>
      <c r="AB4" s="85" t="s">
        <v>1158</v>
      </c>
    </row>
    <row r="5" spans="1:28" x14ac:dyDescent="0.35">
      <c r="A5" s="23" t="s">
        <v>78</v>
      </c>
      <c r="B5" s="61">
        <v>3</v>
      </c>
      <c r="C5" s="65">
        <v>52584799</v>
      </c>
      <c r="D5" s="23" t="s">
        <v>149</v>
      </c>
      <c r="E5" s="23" t="s">
        <v>1019</v>
      </c>
      <c r="F5" s="23" t="s">
        <v>8</v>
      </c>
      <c r="G5" s="23" t="s">
        <v>20</v>
      </c>
      <c r="H5" s="23" t="s">
        <v>1016</v>
      </c>
      <c r="I5" s="65">
        <v>0.76190476200000001</v>
      </c>
      <c r="J5" s="65">
        <v>0</v>
      </c>
      <c r="K5" s="65">
        <v>42</v>
      </c>
      <c r="L5" s="65">
        <v>108</v>
      </c>
      <c r="M5" s="30" t="s">
        <v>11</v>
      </c>
      <c r="N5" s="65" t="s">
        <v>11</v>
      </c>
      <c r="O5" s="65" t="s">
        <v>11</v>
      </c>
      <c r="P5" s="23" t="b">
        <v>1</v>
      </c>
      <c r="Q5" s="23" t="b">
        <v>1</v>
      </c>
      <c r="R5" s="23" t="b">
        <v>1</v>
      </c>
      <c r="S5" s="23" t="s">
        <v>11</v>
      </c>
      <c r="T5" s="23" t="s">
        <v>11</v>
      </c>
      <c r="U5" s="23" t="s">
        <v>11</v>
      </c>
      <c r="V5" s="23" t="s">
        <v>11</v>
      </c>
      <c r="W5" s="65" t="s">
        <v>1014</v>
      </c>
      <c r="X5" s="23" t="s">
        <v>1017</v>
      </c>
      <c r="Y5" s="23" t="s">
        <v>11</v>
      </c>
      <c r="Z5" s="65">
        <v>1</v>
      </c>
      <c r="AA5" s="65" t="s">
        <v>1020</v>
      </c>
      <c r="AB5" s="30" t="s">
        <v>1158</v>
      </c>
    </row>
    <row r="6" spans="1:28" x14ac:dyDescent="0.35">
      <c r="A6" s="23" t="s">
        <v>81</v>
      </c>
      <c r="B6" s="61">
        <v>3</v>
      </c>
      <c r="C6" s="65">
        <v>52584799</v>
      </c>
      <c r="D6" s="23" t="s">
        <v>149</v>
      </c>
      <c r="E6" s="23" t="s">
        <v>1019</v>
      </c>
      <c r="F6" s="23" t="s">
        <v>8</v>
      </c>
      <c r="G6" s="23" t="s">
        <v>20</v>
      </c>
      <c r="H6" s="23" t="s">
        <v>1016</v>
      </c>
      <c r="I6" s="65">
        <v>0.09</v>
      </c>
      <c r="J6" s="65">
        <v>0</v>
      </c>
      <c r="K6" s="65">
        <v>200</v>
      </c>
      <c r="L6" s="65">
        <v>108</v>
      </c>
      <c r="M6" s="30" t="s">
        <v>11</v>
      </c>
      <c r="N6" s="65" t="s">
        <v>11</v>
      </c>
      <c r="O6" s="65" t="s">
        <v>11</v>
      </c>
      <c r="P6" s="23" t="b">
        <v>1</v>
      </c>
      <c r="Q6" s="23" t="b">
        <v>1</v>
      </c>
      <c r="R6" s="23" t="b">
        <v>1</v>
      </c>
      <c r="S6" s="23" t="s">
        <v>11</v>
      </c>
      <c r="T6" s="23" t="s">
        <v>11</v>
      </c>
      <c r="U6" s="23" t="s">
        <v>11</v>
      </c>
      <c r="V6" s="23" t="s">
        <v>11</v>
      </c>
      <c r="W6" s="65" t="s">
        <v>1014</v>
      </c>
      <c r="X6" s="23" t="s">
        <v>1017</v>
      </c>
      <c r="Y6" s="23" t="s">
        <v>11</v>
      </c>
      <c r="Z6" s="65">
        <v>0.56999999999999995</v>
      </c>
      <c r="AA6" s="65" t="s">
        <v>1018</v>
      </c>
      <c r="AB6" s="30" t="s">
        <v>1158</v>
      </c>
    </row>
    <row r="7" spans="1:28" x14ac:dyDescent="0.35">
      <c r="A7" s="23" t="s">
        <v>78</v>
      </c>
      <c r="B7" s="61">
        <v>3</v>
      </c>
      <c r="C7" s="65">
        <v>134960079</v>
      </c>
      <c r="D7" s="23" t="s">
        <v>147</v>
      </c>
      <c r="E7" s="23" t="s">
        <v>1021</v>
      </c>
      <c r="F7" s="23" t="s">
        <v>8</v>
      </c>
      <c r="G7" s="23" t="s">
        <v>9</v>
      </c>
      <c r="H7" s="23" t="s">
        <v>1016</v>
      </c>
      <c r="I7" s="65">
        <v>0.15789473700000001</v>
      </c>
      <c r="J7" s="65">
        <v>0</v>
      </c>
      <c r="K7" s="65">
        <v>19</v>
      </c>
      <c r="L7" s="65">
        <v>61</v>
      </c>
      <c r="M7" s="86">
        <v>1.8899999999999999E-5</v>
      </c>
      <c r="N7" s="65" t="s">
        <v>11</v>
      </c>
      <c r="O7" s="65" t="s">
        <v>11</v>
      </c>
      <c r="P7" s="23" t="s">
        <v>11</v>
      </c>
      <c r="Q7" s="23" t="s">
        <v>11</v>
      </c>
      <c r="R7" s="23" t="s">
        <v>11</v>
      </c>
      <c r="S7" s="23" t="s">
        <v>11</v>
      </c>
      <c r="T7" s="23" t="s">
        <v>11</v>
      </c>
      <c r="U7" s="23" t="s">
        <v>11</v>
      </c>
      <c r="V7" s="23" t="s">
        <v>11</v>
      </c>
      <c r="W7" s="65" t="s">
        <v>1014</v>
      </c>
      <c r="X7" s="23" t="s">
        <v>1017</v>
      </c>
      <c r="Y7" s="23" t="s">
        <v>11</v>
      </c>
      <c r="Z7" s="65">
        <v>0.45</v>
      </c>
      <c r="AA7" s="65" t="s">
        <v>1018</v>
      </c>
      <c r="AB7" s="30" t="s">
        <v>1158</v>
      </c>
    </row>
    <row r="8" spans="1:28" x14ac:dyDescent="0.35">
      <c r="A8" s="23" t="s">
        <v>78</v>
      </c>
      <c r="B8" s="61">
        <v>3</v>
      </c>
      <c r="C8" s="65">
        <v>178922372</v>
      </c>
      <c r="D8" s="23" t="s">
        <v>67</v>
      </c>
      <c r="E8" s="23" t="s">
        <v>695</v>
      </c>
      <c r="F8" s="23" t="s">
        <v>8</v>
      </c>
      <c r="G8" s="23" t="s">
        <v>15</v>
      </c>
      <c r="H8" s="23" t="s">
        <v>1022</v>
      </c>
      <c r="I8" s="65">
        <v>0.2</v>
      </c>
      <c r="J8" s="65">
        <v>0</v>
      </c>
      <c r="K8" s="65">
        <v>30</v>
      </c>
      <c r="L8" s="65">
        <v>62</v>
      </c>
      <c r="M8" s="30" t="s">
        <v>11</v>
      </c>
      <c r="N8" s="65" t="s">
        <v>1128</v>
      </c>
      <c r="O8" s="65" t="s">
        <v>1129</v>
      </c>
      <c r="P8" s="23" t="b">
        <v>1</v>
      </c>
      <c r="Q8" s="23" t="b">
        <v>1</v>
      </c>
      <c r="R8" s="23" t="b">
        <v>1</v>
      </c>
      <c r="S8" s="23" t="s">
        <v>13</v>
      </c>
      <c r="T8" s="23" t="s">
        <v>13</v>
      </c>
      <c r="U8" s="23" t="s">
        <v>9</v>
      </c>
      <c r="V8" s="23" t="s">
        <v>1023</v>
      </c>
      <c r="W8" s="65" t="s">
        <v>1014</v>
      </c>
      <c r="X8" s="23" t="s">
        <v>1017</v>
      </c>
      <c r="Y8" s="23" t="s">
        <v>11</v>
      </c>
      <c r="Z8" s="65">
        <v>0.56999999999999995</v>
      </c>
      <c r="AA8" s="65" t="s">
        <v>1018</v>
      </c>
      <c r="AB8" s="30" t="s">
        <v>1158</v>
      </c>
    </row>
    <row r="9" spans="1:28" x14ac:dyDescent="0.35">
      <c r="A9" s="23" t="s">
        <v>81</v>
      </c>
      <c r="B9" s="61">
        <v>3</v>
      </c>
      <c r="C9" s="65">
        <v>178922372</v>
      </c>
      <c r="D9" s="23" t="s">
        <v>67</v>
      </c>
      <c r="E9" s="23" t="s">
        <v>695</v>
      </c>
      <c r="F9" s="23" t="s">
        <v>8</v>
      </c>
      <c r="G9" s="23" t="s">
        <v>15</v>
      </c>
      <c r="H9" s="23" t="s">
        <v>1022</v>
      </c>
      <c r="I9" s="65">
        <v>0.12087912100000001</v>
      </c>
      <c r="J9" s="65">
        <v>0</v>
      </c>
      <c r="K9" s="65">
        <v>182</v>
      </c>
      <c r="L9" s="65">
        <v>62</v>
      </c>
      <c r="M9" s="30" t="s">
        <v>11</v>
      </c>
      <c r="N9" s="65" t="s">
        <v>1128</v>
      </c>
      <c r="O9" s="65" t="s">
        <v>1129</v>
      </c>
      <c r="P9" s="23" t="b">
        <v>1</v>
      </c>
      <c r="Q9" s="23" t="b">
        <v>1</v>
      </c>
      <c r="R9" s="23" t="b">
        <v>1</v>
      </c>
      <c r="S9" s="23" t="s">
        <v>13</v>
      </c>
      <c r="T9" s="23" t="s">
        <v>13</v>
      </c>
      <c r="U9" s="23" t="s">
        <v>9</v>
      </c>
      <c r="V9" s="23" t="s">
        <v>1023</v>
      </c>
      <c r="W9" s="65" t="s">
        <v>1014</v>
      </c>
      <c r="X9" s="23" t="s">
        <v>1017</v>
      </c>
      <c r="Y9" s="23" t="s">
        <v>11</v>
      </c>
      <c r="Z9" s="65">
        <v>0.76</v>
      </c>
      <c r="AA9" s="65" t="s">
        <v>1018</v>
      </c>
      <c r="AB9" s="30" t="s">
        <v>1158</v>
      </c>
    </row>
    <row r="10" spans="1:28" x14ac:dyDescent="0.35">
      <c r="A10" s="23" t="s">
        <v>78</v>
      </c>
      <c r="B10" s="61">
        <v>4</v>
      </c>
      <c r="C10" s="65">
        <v>55594220</v>
      </c>
      <c r="D10" s="23" t="s">
        <v>178</v>
      </c>
      <c r="E10" s="23" t="s">
        <v>1024</v>
      </c>
      <c r="F10" s="23" t="s">
        <v>8</v>
      </c>
      <c r="G10" s="23" t="s">
        <v>9</v>
      </c>
      <c r="H10" s="23" t="s">
        <v>1016</v>
      </c>
      <c r="I10" s="65">
        <v>0.235294118</v>
      </c>
      <c r="J10" s="65">
        <v>0</v>
      </c>
      <c r="K10" s="65">
        <v>34</v>
      </c>
      <c r="L10" s="65">
        <v>75</v>
      </c>
      <c r="M10" s="30" t="s">
        <v>11</v>
      </c>
      <c r="N10" s="65" t="s">
        <v>11</v>
      </c>
      <c r="O10" s="65" t="s">
        <v>11</v>
      </c>
      <c r="P10" s="23" t="b">
        <v>1</v>
      </c>
      <c r="Q10" s="23" t="b">
        <v>1</v>
      </c>
      <c r="R10" s="23" t="b">
        <v>1</v>
      </c>
      <c r="S10" s="23" t="s">
        <v>11</v>
      </c>
      <c r="T10" s="23" t="s">
        <v>11</v>
      </c>
      <c r="U10" s="23" t="s">
        <v>11</v>
      </c>
      <c r="V10" s="23" t="s">
        <v>11</v>
      </c>
      <c r="W10" s="65" t="s">
        <v>1014</v>
      </c>
      <c r="X10" s="23" t="s">
        <v>1017</v>
      </c>
      <c r="Y10" s="23" t="s">
        <v>11</v>
      </c>
      <c r="Z10" s="65">
        <v>0.67</v>
      </c>
      <c r="AA10" s="65" t="s">
        <v>1018</v>
      </c>
      <c r="AB10" s="30" t="s">
        <v>1158</v>
      </c>
    </row>
    <row r="11" spans="1:28" x14ac:dyDescent="0.35">
      <c r="A11" s="23" t="s">
        <v>81</v>
      </c>
      <c r="B11" s="61">
        <v>4</v>
      </c>
      <c r="C11" s="65">
        <v>55594220</v>
      </c>
      <c r="D11" s="23" t="s">
        <v>178</v>
      </c>
      <c r="E11" s="23" t="s">
        <v>1024</v>
      </c>
      <c r="F11" s="23" t="s">
        <v>8</v>
      </c>
      <c r="G11" s="23" t="s">
        <v>9</v>
      </c>
      <c r="H11" s="23" t="s">
        <v>1016</v>
      </c>
      <c r="I11" s="65">
        <v>0.16030534399999999</v>
      </c>
      <c r="J11" s="65">
        <v>0</v>
      </c>
      <c r="K11" s="65">
        <v>131</v>
      </c>
      <c r="L11" s="65">
        <v>75</v>
      </c>
      <c r="M11" s="30" t="s">
        <v>11</v>
      </c>
      <c r="N11" s="65" t="s">
        <v>11</v>
      </c>
      <c r="O11" s="65" t="s">
        <v>11</v>
      </c>
      <c r="P11" s="23" t="b">
        <v>1</v>
      </c>
      <c r="Q11" s="23" t="b">
        <v>1</v>
      </c>
      <c r="R11" s="23" t="b">
        <v>1</v>
      </c>
      <c r="S11" s="23" t="s">
        <v>11</v>
      </c>
      <c r="T11" s="23" t="s">
        <v>11</v>
      </c>
      <c r="U11" s="23" t="s">
        <v>11</v>
      </c>
      <c r="V11" s="23" t="s">
        <v>11</v>
      </c>
      <c r="W11" s="65" t="s">
        <v>1014</v>
      </c>
      <c r="X11" s="23" t="s">
        <v>1017</v>
      </c>
      <c r="Y11" s="23" t="s">
        <v>11</v>
      </c>
      <c r="Z11" s="65">
        <v>1</v>
      </c>
      <c r="AA11" s="65" t="s">
        <v>1020</v>
      </c>
      <c r="AB11" s="30" t="s">
        <v>1158</v>
      </c>
    </row>
    <row r="12" spans="1:28" x14ac:dyDescent="0.35">
      <c r="A12" s="23" t="s">
        <v>78</v>
      </c>
      <c r="B12" s="61">
        <v>5</v>
      </c>
      <c r="C12" s="65">
        <v>131931431</v>
      </c>
      <c r="D12" s="23" t="s">
        <v>729</v>
      </c>
      <c r="E12" s="23" t="s">
        <v>1025</v>
      </c>
      <c r="F12" s="23" t="s">
        <v>8</v>
      </c>
      <c r="G12" s="23" t="s">
        <v>15</v>
      </c>
      <c r="H12" s="23" t="s">
        <v>1016</v>
      </c>
      <c r="I12" s="65">
        <v>0.39534883700000001</v>
      </c>
      <c r="J12" s="65">
        <v>0</v>
      </c>
      <c r="K12" s="65">
        <v>43</v>
      </c>
      <c r="L12" s="65">
        <v>50</v>
      </c>
      <c r="M12" s="30" t="s">
        <v>11</v>
      </c>
      <c r="N12" s="65" t="s">
        <v>11</v>
      </c>
      <c r="O12" s="65" t="s">
        <v>11</v>
      </c>
      <c r="P12" s="23" t="s">
        <v>11</v>
      </c>
      <c r="Q12" s="23" t="s">
        <v>11</v>
      </c>
      <c r="R12" s="23" t="s">
        <v>11</v>
      </c>
      <c r="S12" s="23" t="s">
        <v>11</v>
      </c>
      <c r="T12" s="23" t="s">
        <v>11</v>
      </c>
      <c r="U12" s="23" t="s">
        <v>11</v>
      </c>
      <c r="V12" s="23" t="s">
        <v>11</v>
      </c>
      <c r="W12" s="65" t="s">
        <v>11</v>
      </c>
      <c r="X12" s="23" t="s">
        <v>1017</v>
      </c>
      <c r="Y12" s="23" t="s">
        <v>11</v>
      </c>
      <c r="Z12" s="65">
        <v>1</v>
      </c>
      <c r="AA12" s="65" t="s">
        <v>1020</v>
      </c>
      <c r="AB12" s="30" t="s">
        <v>1158</v>
      </c>
    </row>
    <row r="13" spans="1:28" x14ac:dyDescent="0.35">
      <c r="A13" s="23" t="s">
        <v>81</v>
      </c>
      <c r="B13" s="61">
        <v>5</v>
      </c>
      <c r="C13" s="65">
        <v>131931431</v>
      </c>
      <c r="D13" s="23" t="s">
        <v>729</v>
      </c>
      <c r="E13" s="23" t="s">
        <v>1025</v>
      </c>
      <c r="F13" s="23" t="s">
        <v>8</v>
      </c>
      <c r="G13" s="23" t="s">
        <v>15</v>
      </c>
      <c r="H13" s="23" t="s">
        <v>1016</v>
      </c>
      <c r="I13" s="65">
        <v>3.3112583000000001E-2</v>
      </c>
      <c r="J13" s="65">
        <v>0</v>
      </c>
      <c r="K13" s="65">
        <v>151</v>
      </c>
      <c r="L13" s="65">
        <v>50</v>
      </c>
      <c r="M13" s="30" t="s">
        <v>11</v>
      </c>
      <c r="N13" s="65" t="s">
        <v>11</v>
      </c>
      <c r="O13" s="65" t="s">
        <v>11</v>
      </c>
      <c r="P13" s="23" t="s">
        <v>11</v>
      </c>
      <c r="Q13" s="23" t="s">
        <v>11</v>
      </c>
      <c r="R13" s="23" t="s">
        <v>11</v>
      </c>
      <c r="S13" s="23" t="s">
        <v>11</v>
      </c>
      <c r="T13" s="23" t="s">
        <v>11</v>
      </c>
      <c r="U13" s="23" t="s">
        <v>11</v>
      </c>
      <c r="V13" s="23" t="s">
        <v>11</v>
      </c>
      <c r="W13" s="65" t="s">
        <v>11</v>
      </c>
      <c r="X13" s="23" t="s">
        <v>1017</v>
      </c>
      <c r="Y13" s="23" t="s">
        <v>11</v>
      </c>
      <c r="Z13" s="65">
        <v>0.21</v>
      </c>
      <c r="AA13" s="65" t="s">
        <v>1018</v>
      </c>
      <c r="AB13" s="30" t="s">
        <v>1159</v>
      </c>
    </row>
    <row r="14" spans="1:28" x14ac:dyDescent="0.35">
      <c r="A14" s="23" t="s">
        <v>78</v>
      </c>
      <c r="B14" s="61">
        <v>13</v>
      </c>
      <c r="C14" s="65">
        <v>49039374</v>
      </c>
      <c r="D14" s="23" t="s">
        <v>33</v>
      </c>
      <c r="E14" s="23" t="s">
        <v>706</v>
      </c>
      <c r="F14" s="23" t="s">
        <v>8</v>
      </c>
      <c r="G14" s="23" t="s">
        <v>9</v>
      </c>
      <c r="H14" s="23" t="s">
        <v>1026</v>
      </c>
      <c r="I14" s="65">
        <v>0.46938775500000002</v>
      </c>
      <c r="J14" s="65">
        <v>0</v>
      </c>
      <c r="K14" s="65">
        <v>49</v>
      </c>
      <c r="L14" s="65">
        <v>127</v>
      </c>
      <c r="M14" s="30" t="s">
        <v>11</v>
      </c>
      <c r="N14" s="65" t="s">
        <v>11</v>
      </c>
      <c r="O14" s="65" t="s">
        <v>11</v>
      </c>
      <c r="P14" s="23" t="b">
        <v>1</v>
      </c>
      <c r="Q14" s="23" t="b">
        <v>1</v>
      </c>
      <c r="R14" s="23" t="b">
        <v>1</v>
      </c>
      <c r="S14" s="23" t="s">
        <v>20</v>
      </c>
      <c r="T14" s="23" t="s">
        <v>11</v>
      </c>
      <c r="U14" s="23" t="s">
        <v>11</v>
      </c>
      <c r="V14" s="23" t="s">
        <v>11</v>
      </c>
      <c r="W14" s="65" t="s">
        <v>1014</v>
      </c>
      <c r="X14" s="23" t="s">
        <v>1027</v>
      </c>
      <c r="Y14" s="23" t="s">
        <v>11</v>
      </c>
      <c r="Z14" s="65">
        <v>0.87</v>
      </c>
      <c r="AA14" s="65" t="s">
        <v>1020</v>
      </c>
      <c r="AB14" s="30" t="s">
        <v>1158</v>
      </c>
    </row>
    <row r="15" spans="1:28" x14ac:dyDescent="0.35">
      <c r="A15" s="23" t="s">
        <v>81</v>
      </c>
      <c r="B15" s="61">
        <v>13</v>
      </c>
      <c r="C15" s="65">
        <v>49039374</v>
      </c>
      <c r="D15" s="23" t="s">
        <v>33</v>
      </c>
      <c r="E15" s="23" t="s">
        <v>706</v>
      </c>
      <c r="F15" s="23" t="s">
        <v>8</v>
      </c>
      <c r="G15" s="23" t="s">
        <v>9</v>
      </c>
      <c r="H15" s="23" t="s">
        <v>1026</v>
      </c>
      <c r="I15" s="65">
        <v>0.11811023599999999</v>
      </c>
      <c r="J15" s="65">
        <v>0</v>
      </c>
      <c r="K15" s="65">
        <v>254</v>
      </c>
      <c r="L15" s="65">
        <v>127</v>
      </c>
      <c r="M15" s="30" t="s">
        <v>11</v>
      </c>
      <c r="N15" s="65" t="s">
        <v>11</v>
      </c>
      <c r="O15" s="65" t="s">
        <v>11</v>
      </c>
      <c r="P15" s="23" t="b">
        <v>1</v>
      </c>
      <c r="Q15" s="23" t="b">
        <v>1</v>
      </c>
      <c r="R15" s="23" t="b">
        <v>1</v>
      </c>
      <c r="S15" s="23" t="s">
        <v>20</v>
      </c>
      <c r="T15" s="23" t="s">
        <v>11</v>
      </c>
      <c r="U15" s="23" t="s">
        <v>11</v>
      </c>
      <c r="V15" s="23" t="s">
        <v>11</v>
      </c>
      <c r="W15" s="65" t="s">
        <v>1014</v>
      </c>
      <c r="X15" s="23" t="s">
        <v>1027</v>
      </c>
      <c r="Y15" s="23" t="s">
        <v>11</v>
      </c>
      <c r="Z15" s="65">
        <v>0.62</v>
      </c>
      <c r="AA15" s="65" t="s">
        <v>1018</v>
      </c>
      <c r="AB15" s="30" t="s">
        <v>1158</v>
      </c>
    </row>
    <row r="16" spans="1:28" x14ac:dyDescent="0.35">
      <c r="A16" s="23" t="s">
        <v>78</v>
      </c>
      <c r="B16" s="61">
        <v>16</v>
      </c>
      <c r="C16" s="65">
        <v>2126143</v>
      </c>
      <c r="D16" s="23" t="s">
        <v>72</v>
      </c>
      <c r="E16" s="23" t="s">
        <v>723</v>
      </c>
      <c r="F16" s="23" t="s">
        <v>15</v>
      </c>
      <c r="G16" s="23" t="s">
        <v>20</v>
      </c>
      <c r="H16" s="23" t="s">
        <v>1022</v>
      </c>
      <c r="I16" s="65">
        <v>6.25E-2</v>
      </c>
      <c r="J16" s="65">
        <v>0</v>
      </c>
      <c r="K16" s="65">
        <v>80</v>
      </c>
      <c r="L16" s="65">
        <v>116</v>
      </c>
      <c r="M16" s="30" t="s">
        <v>11</v>
      </c>
      <c r="N16" s="65" t="s">
        <v>1130</v>
      </c>
      <c r="O16" s="65" t="s">
        <v>1131</v>
      </c>
      <c r="P16" s="23" t="b">
        <v>1</v>
      </c>
      <c r="Q16" s="23" t="s">
        <v>11</v>
      </c>
      <c r="R16" s="23" t="s">
        <v>11</v>
      </c>
      <c r="S16" s="23" t="s">
        <v>20</v>
      </c>
      <c r="T16" s="23" t="s">
        <v>13</v>
      </c>
      <c r="U16" s="23" t="s">
        <v>13</v>
      </c>
      <c r="V16" s="23" t="s">
        <v>1023</v>
      </c>
      <c r="W16" s="65" t="s">
        <v>11</v>
      </c>
      <c r="X16" s="23" t="s">
        <v>1027</v>
      </c>
      <c r="Y16" s="23" t="s">
        <v>11</v>
      </c>
      <c r="Z16" s="65">
        <v>0.24</v>
      </c>
      <c r="AA16" s="65" t="s">
        <v>1018</v>
      </c>
      <c r="AB16" s="30" t="s">
        <v>1158</v>
      </c>
    </row>
    <row r="17" spans="1:28" x14ac:dyDescent="0.35">
      <c r="A17" s="23" t="s">
        <v>78</v>
      </c>
      <c r="B17" s="61">
        <v>17</v>
      </c>
      <c r="C17" s="65">
        <v>7578370</v>
      </c>
      <c r="D17" s="23" t="s">
        <v>16</v>
      </c>
      <c r="E17" s="23" t="s">
        <v>1028</v>
      </c>
      <c r="F17" s="23" t="s">
        <v>8</v>
      </c>
      <c r="G17" s="23" t="s">
        <v>9</v>
      </c>
      <c r="H17" s="23" t="s">
        <v>1029</v>
      </c>
      <c r="I17" s="65">
        <v>0.606060606</v>
      </c>
      <c r="J17" s="65">
        <v>0</v>
      </c>
      <c r="K17" s="65">
        <v>33</v>
      </c>
      <c r="L17" s="65">
        <v>40</v>
      </c>
      <c r="M17" s="30" t="s">
        <v>11</v>
      </c>
      <c r="N17" s="65" t="s">
        <v>11</v>
      </c>
      <c r="O17" s="65" t="s">
        <v>11</v>
      </c>
      <c r="P17" s="23" t="b">
        <v>1</v>
      </c>
      <c r="Q17" s="23" t="b">
        <v>1</v>
      </c>
      <c r="R17" s="23" t="b">
        <v>1</v>
      </c>
      <c r="S17" s="23" t="s">
        <v>13</v>
      </c>
      <c r="T17" s="23" t="s">
        <v>11</v>
      </c>
      <c r="U17" s="23" t="s">
        <v>11</v>
      </c>
      <c r="V17" s="23" t="s">
        <v>11</v>
      </c>
      <c r="W17" s="65" t="s">
        <v>1014</v>
      </c>
      <c r="X17" s="23" t="s">
        <v>1027</v>
      </c>
      <c r="Y17" s="23" t="s">
        <v>11</v>
      </c>
      <c r="Z17" s="65">
        <v>1</v>
      </c>
      <c r="AA17" s="65" t="s">
        <v>1020</v>
      </c>
      <c r="AB17" s="30" t="s">
        <v>1158</v>
      </c>
    </row>
    <row r="18" spans="1:28" x14ac:dyDescent="0.35">
      <c r="A18" s="23" t="s">
        <v>81</v>
      </c>
      <c r="B18" s="61">
        <v>17</v>
      </c>
      <c r="C18" s="65">
        <v>7578370</v>
      </c>
      <c r="D18" s="23" t="s">
        <v>16</v>
      </c>
      <c r="E18" s="23" t="s">
        <v>1028</v>
      </c>
      <c r="F18" s="23" t="s">
        <v>8</v>
      </c>
      <c r="G18" s="23" t="s">
        <v>9</v>
      </c>
      <c r="H18" s="23" t="s">
        <v>1029</v>
      </c>
      <c r="I18" s="65">
        <v>0.12</v>
      </c>
      <c r="J18" s="65">
        <v>0</v>
      </c>
      <c r="K18" s="65">
        <v>100</v>
      </c>
      <c r="L18" s="65">
        <v>40</v>
      </c>
      <c r="M18" s="30" t="s">
        <v>11</v>
      </c>
      <c r="N18" s="65" t="s">
        <v>11</v>
      </c>
      <c r="O18" s="65" t="s">
        <v>11</v>
      </c>
      <c r="P18" s="23" t="b">
        <v>1</v>
      </c>
      <c r="Q18" s="23" t="b">
        <v>1</v>
      </c>
      <c r="R18" s="23" t="b">
        <v>1</v>
      </c>
      <c r="S18" s="23" t="s">
        <v>13</v>
      </c>
      <c r="T18" s="23" t="s">
        <v>11</v>
      </c>
      <c r="U18" s="23" t="s">
        <v>11</v>
      </c>
      <c r="V18" s="23" t="s">
        <v>11</v>
      </c>
      <c r="W18" s="65" t="s">
        <v>11</v>
      </c>
      <c r="X18" s="23" t="s">
        <v>1027</v>
      </c>
      <c r="Y18" s="23" t="s">
        <v>11</v>
      </c>
      <c r="Z18" s="65">
        <v>0.75</v>
      </c>
      <c r="AA18" s="65" t="s">
        <v>1018</v>
      </c>
      <c r="AB18" s="30" t="s">
        <v>1158</v>
      </c>
    </row>
    <row r="19" spans="1:28" x14ac:dyDescent="0.35">
      <c r="A19" s="23" t="s">
        <v>78</v>
      </c>
      <c r="B19" s="61">
        <v>17</v>
      </c>
      <c r="C19" s="65">
        <v>7990693</v>
      </c>
      <c r="D19" s="23" t="s">
        <v>79</v>
      </c>
      <c r="E19" s="23" t="s">
        <v>655</v>
      </c>
      <c r="F19" s="23" t="s">
        <v>15</v>
      </c>
      <c r="G19" s="23" t="s">
        <v>20</v>
      </c>
      <c r="H19" s="23" t="s">
        <v>1022</v>
      </c>
      <c r="I19" s="65">
        <v>6.4935065E-2</v>
      </c>
      <c r="J19" s="65">
        <v>0</v>
      </c>
      <c r="K19" s="65">
        <v>77</v>
      </c>
      <c r="L19" s="65">
        <v>195</v>
      </c>
      <c r="M19" s="30" t="s">
        <v>11</v>
      </c>
      <c r="N19" s="65" t="s">
        <v>11</v>
      </c>
      <c r="O19" s="65" t="s">
        <v>11</v>
      </c>
      <c r="P19" s="23" t="s">
        <v>11</v>
      </c>
      <c r="Q19" s="23" t="s">
        <v>11</v>
      </c>
      <c r="R19" s="23" t="s">
        <v>11</v>
      </c>
      <c r="S19" s="23" t="s">
        <v>13</v>
      </c>
      <c r="T19" s="23" t="s">
        <v>13</v>
      </c>
      <c r="U19" s="23" t="s">
        <v>9</v>
      </c>
      <c r="V19" s="23" t="s">
        <v>1023</v>
      </c>
      <c r="W19" s="65" t="s">
        <v>1014</v>
      </c>
      <c r="X19" s="23" t="s">
        <v>1017</v>
      </c>
      <c r="Y19" s="23" t="s">
        <v>11</v>
      </c>
      <c r="Z19" s="65">
        <v>0.19</v>
      </c>
      <c r="AA19" s="65" t="s">
        <v>1018</v>
      </c>
      <c r="AB19" s="30" t="s">
        <v>1158</v>
      </c>
    </row>
    <row r="20" spans="1:28" x14ac:dyDescent="0.35">
      <c r="A20" s="23" t="s">
        <v>78</v>
      </c>
      <c r="B20" s="61">
        <v>19</v>
      </c>
      <c r="C20" s="65">
        <v>10599871</v>
      </c>
      <c r="D20" s="23" t="s">
        <v>167</v>
      </c>
      <c r="E20" s="23" t="s">
        <v>1030</v>
      </c>
      <c r="F20" s="23" t="s">
        <v>15</v>
      </c>
      <c r="G20" s="23" t="s">
        <v>20</v>
      </c>
      <c r="H20" s="23" t="s">
        <v>1022</v>
      </c>
      <c r="I20" s="65">
        <v>9.8765432E-2</v>
      </c>
      <c r="J20" s="65">
        <v>0</v>
      </c>
      <c r="K20" s="65">
        <v>162</v>
      </c>
      <c r="L20" s="65">
        <v>215</v>
      </c>
      <c r="M20" s="30" t="s">
        <v>11</v>
      </c>
      <c r="N20" s="65" t="s">
        <v>11</v>
      </c>
      <c r="O20" s="65" t="s">
        <v>11</v>
      </c>
      <c r="P20" s="23" t="b">
        <v>1</v>
      </c>
      <c r="Q20" s="23" t="b">
        <v>1</v>
      </c>
      <c r="R20" s="23" t="b">
        <v>1</v>
      </c>
      <c r="S20" s="23" t="s">
        <v>13</v>
      </c>
      <c r="T20" s="23" t="s">
        <v>10</v>
      </c>
      <c r="U20" s="23" t="s">
        <v>9</v>
      </c>
      <c r="V20" s="23" t="s">
        <v>1023</v>
      </c>
      <c r="W20" s="65" t="s">
        <v>1014</v>
      </c>
      <c r="X20" s="23" t="s">
        <v>1017</v>
      </c>
      <c r="Y20" s="23" t="s">
        <v>11</v>
      </c>
      <c r="Z20" s="65">
        <v>0.28000000000000003</v>
      </c>
      <c r="AA20" s="65" t="s">
        <v>1018</v>
      </c>
      <c r="AB20" s="30" t="s">
        <v>1158</v>
      </c>
    </row>
    <row r="21" spans="1:28" x14ac:dyDescent="0.35">
      <c r="A21" s="23" t="s">
        <v>78</v>
      </c>
      <c r="B21" s="61">
        <v>19</v>
      </c>
      <c r="C21" s="65">
        <v>10599875</v>
      </c>
      <c r="D21" s="23" t="s">
        <v>167</v>
      </c>
      <c r="E21" s="23" t="s">
        <v>1031</v>
      </c>
      <c r="F21" s="23" t="s">
        <v>15</v>
      </c>
      <c r="G21" s="23" t="s">
        <v>20</v>
      </c>
      <c r="H21" s="23" t="s">
        <v>1016</v>
      </c>
      <c r="I21" s="65">
        <v>9.4117646999999999E-2</v>
      </c>
      <c r="J21" s="65">
        <v>4.62963E-3</v>
      </c>
      <c r="K21" s="65">
        <v>170</v>
      </c>
      <c r="L21" s="65">
        <v>216</v>
      </c>
      <c r="M21" s="86">
        <v>4.71E-5</v>
      </c>
      <c r="N21" s="65" t="s">
        <v>11</v>
      </c>
      <c r="O21" s="65" t="s">
        <v>11</v>
      </c>
      <c r="P21" s="23" t="b">
        <v>1</v>
      </c>
      <c r="Q21" s="23" t="b">
        <v>1</v>
      </c>
      <c r="R21" s="23" t="b">
        <v>1</v>
      </c>
      <c r="S21" s="23" t="s">
        <v>11</v>
      </c>
      <c r="T21" s="23" t="s">
        <v>11</v>
      </c>
      <c r="U21" s="23" t="s">
        <v>11</v>
      </c>
      <c r="V21" s="23" t="s">
        <v>11</v>
      </c>
      <c r="W21" s="65" t="s">
        <v>1014</v>
      </c>
      <c r="X21" s="23" t="s">
        <v>1017</v>
      </c>
      <c r="Y21" s="23" t="s">
        <v>11</v>
      </c>
      <c r="Z21" s="65">
        <v>0.27</v>
      </c>
      <c r="AA21" s="65" t="s">
        <v>1018</v>
      </c>
      <c r="AB21" s="30" t="s">
        <v>1158</v>
      </c>
    </row>
    <row r="22" spans="1:28" x14ac:dyDescent="0.35">
      <c r="A22" s="23" t="s">
        <v>78</v>
      </c>
      <c r="B22" s="61">
        <v>20</v>
      </c>
      <c r="C22" s="65">
        <v>41306505</v>
      </c>
      <c r="D22" s="23" t="s">
        <v>71</v>
      </c>
      <c r="E22" s="23" t="s">
        <v>1032</v>
      </c>
      <c r="F22" s="23" t="s">
        <v>8</v>
      </c>
      <c r="G22" s="23" t="s">
        <v>9</v>
      </c>
      <c r="H22" s="23" t="s">
        <v>1029</v>
      </c>
      <c r="I22" s="65">
        <v>0.18181818199999999</v>
      </c>
      <c r="J22" s="65">
        <v>0</v>
      </c>
      <c r="K22" s="65">
        <v>22</v>
      </c>
      <c r="L22" s="65">
        <v>54</v>
      </c>
      <c r="M22" s="30" t="s">
        <v>11</v>
      </c>
      <c r="N22" s="65" t="s">
        <v>11</v>
      </c>
      <c r="O22" s="65" t="s">
        <v>11</v>
      </c>
      <c r="P22" s="23" t="b">
        <v>1</v>
      </c>
      <c r="Q22" s="23" t="s">
        <v>11</v>
      </c>
      <c r="R22" s="23" t="s">
        <v>11</v>
      </c>
      <c r="S22" s="23" t="s">
        <v>13</v>
      </c>
      <c r="T22" s="23" t="s">
        <v>11</v>
      </c>
      <c r="U22" s="23" t="s">
        <v>11</v>
      </c>
      <c r="V22" s="23" t="s">
        <v>11</v>
      </c>
      <c r="W22" s="65" t="s">
        <v>1014</v>
      </c>
      <c r="X22" s="23" t="s">
        <v>1027</v>
      </c>
      <c r="Y22" s="23" t="s">
        <v>11</v>
      </c>
      <c r="Z22" s="65">
        <v>0.7</v>
      </c>
      <c r="AA22" s="65" t="s">
        <v>1018</v>
      </c>
      <c r="AB22" s="30" t="s">
        <v>1158</v>
      </c>
    </row>
    <row r="23" spans="1:28" x14ac:dyDescent="0.35">
      <c r="A23" s="23" t="s">
        <v>78</v>
      </c>
      <c r="B23" s="61">
        <v>21</v>
      </c>
      <c r="C23" s="65">
        <v>45651191</v>
      </c>
      <c r="D23" s="23" t="s">
        <v>273</v>
      </c>
      <c r="E23" s="23" t="s">
        <v>1033</v>
      </c>
      <c r="F23" s="23" t="s">
        <v>8</v>
      </c>
      <c r="G23" s="23" t="s">
        <v>9</v>
      </c>
      <c r="H23" s="23" t="s">
        <v>1016</v>
      </c>
      <c r="I23" s="65">
        <v>7.5268817000000002E-2</v>
      </c>
      <c r="J23" s="65">
        <v>0</v>
      </c>
      <c r="K23" s="65">
        <v>93</v>
      </c>
      <c r="L23" s="65">
        <v>115</v>
      </c>
      <c r="M23" s="30" t="s">
        <v>11</v>
      </c>
      <c r="N23" s="65" t="s">
        <v>11</v>
      </c>
      <c r="O23" s="65" t="s">
        <v>11</v>
      </c>
      <c r="P23" s="23" t="s">
        <v>11</v>
      </c>
      <c r="Q23" s="23" t="s">
        <v>11</v>
      </c>
      <c r="R23" s="23" t="s">
        <v>11</v>
      </c>
      <c r="S23" s="23" t="s">
        <v>11</v>
      </c>
      <c r="T23" s="23" t="s">
        <v>11</v>
      </c>
      <c r="U23" s="23" t="s">
        <v>11</v>
      </c>
      <c r="V23" s="23" t="s">
        <v>11</v>
      </c>
      <c r="W23" s="65" t="s">
        <v>1014</v>
      </c>
      <c r="X23" s="23" t="s">
        <v>1017</v>
      </c>
      <c r="Y23" s="23" t="s">
        <v>11</v>
      </c>
      <c r="Z23" s="65">
        <v>0.28999999999999998</v>
      </c>
      <c r="AA23" s="65" t="s">
        <v>1018</v>
      </c>
      <c r="AB23" s="30" t="s">
        <v>1158</v>
      </c>
    </row>
    <row r="24" spans="1:28" x14ac:dyDescent="0.35">
      <c r="A24" s="23" t="s">
        <v>92</v>
      </c>
      <c r="B24" s="61">
        <v>3</v>
      </c>
      <c r="C24" s="65">
        <v>142278110</v>
      </c>
      <c r="D24" s="23" t="s">
        <v>60</v>
      </c>
      <c r="E24" s="23" t="s">
        <v>1034</v>
      </c>
      <c r="F24" s="23" t="s">
        <v>15</v>
      </c>
      <c r="G24" s="23" t="s">
        <v>8</v>
      </c>
      <c r="H24" s="23" t="s">
        <v>1022</v>
      </c>
      <c r="I24" s="65">
        <v>0.17406143299999999</v>
      </c>
      <c r="J24" s="65">
        <v>0</v>
      </c>
      <c r="K24" s="65">
        <v>293</v>
      </c>
      <c r="L24" s="65">
        <v>165</v>
      </c>
      <c r="M24" s="30" t="s">
        <v>11</v>
      </c>
      <c r="N24" s="65" t="s">
        <v>11</v>
      </c>
      <c r="O24" s="65" t="s">
        <v>11</v>
      </c>
      <c r="P24" s="23" t="b">
        <v>1</v>
      </c>
      <c r="Q24" s="23" t="b">
        <v>1</v>
      </c>
      <c r="R24" s="23" t="s">
        <v>11</v>
      </c>
      <c r="S24" s="23" t="s">
        <v>13</v>
      </c>
      <c r="T24" s="23" t="s">
        <v>10</v>
      </c>
      <c r="U24" s="23" t="s">
        <v>9</v>
      </c>
      <c r="V24" s="23" t="s">
        <v>1023</v>
      </c>
      <c r="W24" s="65" t="s">
        <v>11</v>
      </c>
      <c r="X24" s="23" t="s">
        <v>1017</v>
      </c>
      <c r="Y24" s="23" t="s">
        <v>11</v>
      </c>
      <c r="Z24" s="65">
        <v>0.92</v>
      </c>
      <c r="AA24" s="65" t="s">
        <v>1020</v>
      </c>
      <c r="AB24" s="30" t="s">
        <v>1158</v>
      </c>
    </row>
    <row r="25" spans="1:28" x14ac:dyDescent="0.35">
      <c r="A25" s="23" t="s">
        <v>92</v>
      </c>
      <c r="B25" s="61">
        <v>7</v>
      </c>
      <c r="C25" s="65">
        <v>151842330</v>
      </c>
      <c r="D25" s="23" t="s">
        <v>24</v>
      </c>
      <c r="E25" s="23" t="s">
        <v>1035</v>
      </c>
      <c r="F25" s="23" t="s">
        <v>20</v>
      </c>
      <c r="G25" s="23" t="s">
        <v>15</v>
      </c>
      <c r="H25" s="23" t="s">
        <v>1016</v>
      </c>
      <c r="I25" s="65">
        <v>0.202453988</v>
      </c>
      <c r="J25" s="65">
        <v>0</v>
      </c>
      <c r="K25" s="65">
        <v>326</v>
      </c>
      <c r="L25" s="65">
        <v>280</v>
      </c>
      <c r="M25" s="30" t="s">
        <v>11</v>
      </c>
      <c r="N25" s="65" t="s">
        <v>11</v>
      </c>
      <c r="O25" s="65" t="s">
        <v>11</v>
      </c>
      <c r="P25" s="23" t="b">
        <v>1</v>
      </c>
      <c r="Q25" s="23" t="b">
        <v>1</v>
      </c>
      <c r="R25" s="23" t="b">
        <v>1</v>
      </c>
      <c r="S25" s="23" t="s">
        <v>13</v>
      </c>
      <c r="T25" s="23" t="s">
        <v>11</v>
      </c>
      <c r="U25" s="23" t="s">
        <v>11</v>
      </c>
      <c r="V25" s="23" t="s">
        <v>11</v>
      </c>
      <c r="W25" s="65" t="s">
        <v>11</v>
      </c>
      <c r="X25" s="23" t="s">
        <v>1017</v>
      </c>
      <c r="Y25" s="23" t="s">
        <v>11</v>
      </c>
      <c r="Z25" s="65">
        <v>1</v>
      </c>
      <c r="AA25" s="65" t="s">
        <v>1020</v>
      </c>
      <c r="AB25" s="30" t="s">
        <v>1158</v>
      </c>
    </row>
    <row r="26" spans="1:28" x14ac:dyDescent="0.35">
      <c r="A26" s="23" t="s">
        <v>92</v>
      </c>
      <c r="B26" s="61">
        <v>19</v>
      </c>
      <c r="C26" s="65">
        <v>45868215</v>
      </c>
      <c r="D26" s="23" t="s">
        <v>165</v>
      </c>
      <c r="E26" s="23" t="s">
        <v>11</v>
      </c>
      <c r="F26" s="23" t="s">
        <v>15</v>
      </c>
      <c r="G26" s="23" t="s">
        <v>9</v>
      </c>
      <c r="H26" s="23" t="s">
        <v>1036</v>
      </c>
      <c r="I26" s="65">
        <v>0.19285714300000001</v>
      </c>
      <c r="J26" s="65">
        <v>0</v>
      </c>
      <c r="K26" s="65">
        <v>140</v>
      </c>
      <c r="L26" s="65">
        <v>193</v>
      </c>
      <c r="M26" s="30" t="s">
        <v>11</v>
      </c>
      <c r="N26" s="65" t="s">
        <v>1128</v>
      </c>
      <c r="O26" s="65" t="s">
        <v>1132</v>
      </c>
      <c r="P26" s="23" t="b">
        <v>1</v>
      </c>
      <c r="Q26" s="23" t="b">
        <v>1</v>
      </c>
      <c r="R26" s="23" t="b">
        <v>1</v>
      </c>
      <c r="S26" s="23" t="s">
        <v>11</v>
      </c>
      <c r="T26" s="23" t="s">
        <v>11</v>
      </c>
      <c r="U26" s="23" t="s">
        <v>11</v>
      </c>
      <c r="V26" s="23" t="s">
        <v>11</v>
      </c>
      <c r="W26" s="65" t="s">
        <v>11</v>
      </c>
      <c r="X26" s="23" t="s">
        <v>1017</v>
      </c>
      <c r="Y26" s="23" t="s">
        <v>11</v>
      </c>
      <c r="Z26" s="65">
        <v>0.82</v>
      </c>
      <c r="AA26" s="65" t="s">
        <v>1020</v>
      </c>
      <c r="AB26" s="30" t="s">
        <v>1158</v>
      </c>
    </row>
    <row r="27" spans="1:28" x14ac:dyDescent="0.35">
      <c r="A27" s="23" t="s">
        <v>92</v>
      </c>
      <c r="B27" s="61">
        <v>23</v>
      </c>
      <c r="C27" s="65">
        <v>100611919</v>
      </c>
      <c r="D27" s="23" t="s">
        <v>48</v>
      </c>
      <c r="E27" s="23" t="s">
        <v>1037</v>
      </c>
      <c r="F27" s="23" t="s">
        <v>9</v>
      </c>
      <c r="G27" s="23" t="s">
        <v>8</v>
      </c>
      <c r="H27" s="23" t="s">
        <v>1022</v>
      </c>
      <c r="I27" s="65">
        <v>0.72151898699999995</v>
      </c>
      <c r="J27" s="65">
        <v>0</v>
      </c>
      <c r="K27" s="65">
        <v>79</v>
      </c>
      <c r="L27" s="65">
        <v>253</v>
      </c>
      <c r="M27" s="30" t="s">
        <v>11</v>
      </c>
      <c r="N27" s="65" t="s">
        <v>11</v>
      </c>
      <c r="O27" s="65" t="s">
        <v>11</v>
      </c>
      <c r="P27" s="23" t="b">
        <v>1</v>
      </c>
      <c r="Q27" s="23" t="s">
        <v>11</v>
      </c>
      <c r="R27" s="23" t="s">
        <v>11</v>
      </c>
      <c r="S27" s="23" t="s">
        <v>13</v>
      </c>
      <c r="T27" s="23" t="s">
        <v>11</v>
      </c>
      <c r="U27" s="23" t="s">
        <v>13</v>
      </c>
      <c r="V27" s="23" t="s">
        <v>1023</v>
      </c>
      <c r="W27" s="65" t="s">
        <v>1014</v>
      </c>
      <c r="X27" s="23" t="s">
        <v>1027</v>
      </c>
      <c r="Y27" s="23" t="s">
        <v>11</v>
      </c>
      <c r="Z27" s="65">
        <v>0.91</v>
      </c>
      <c r="AA27" s="65" t="s">
        <v>1020</v>
      </c>
      <c r="AB27" s="30" t="s">
        <v>1158</v>
      </c>
    </row>
    <row r="28" spans="1:28" x14ac:dyDescent="0.35">
      <c r="A28" s="23" t="s">
        <v>92</v>
      </c>
      <c r="B28" s="61">
        <v>17</v>
      </c>
      <c r="C28" s="65">
        <v>7579357</v>
      </c>
      <c r="D28" s="23" t="s">
        <v>16</v>
      </c>
      <c r="E28" s="23" t="s">
        <v>1038</v>
      </c>
      <c r="F28" s="23" t="s">
        <v>20</v>
      </c>
      <c r="G28" s="23" t="s">
        <v>93</v>
      </c>
      <c r="H28" s="23" t="s">
        <v>1039</v>
      </c>
      <c r="I28" s="65">
        <v>0.61061946899999997</v>
      </c>
      <c r="J28" s="65">
        <v>0</v>
      </c>
      <c r="K28" s="65">
        <v>113</v>
      </c>
      <c r="L28" s="65">
        <v>253</v>
      </c>
      <c r="M28" s="30" t="s">
        <v>11</v>
      </c>
      <c r="N28" s="65" t="s">
        <v>11</v>
      </c>
      <c r="O28" s="65" t="s">
        <v>11</v>
      </c>
      <c r="P28" s="23" t="b">
        <v>1</v>
      </c>
      <c r="Q28" s="23" t="b">
        <v>1</v>
      </c>
      <c r="R28" s="23" t="b">
        <v>1</v>
      </c>
      <c r="S28" s="23" t="s">
        <v>11</v>
      </c>
      <c r="T28" s="23" t="s">
        <v>11</v>
      </c>
      <c r="U28" s="23" t="s">
        <v>11</v>
      </c>
      <c r="V28" s="23" t="s">
        <v>11</v>
      </c>
      <c r="W28" s="65" t="s">
        <v>1014</v>
      </c>
      <c r="X28" s="23" t="s">
        <v>1027</v>
      </c>
      <c r="Y28" s="23" t="s">
        <v>11</v>
      </c>
      <c r="Z28" s="65">
        <v>1</v>
      </c>
      <c r="AA28" s="65" t="s">
        <v>1020</v>
      </c>
      <c r="AB28" s="30" t="s">
        <v>1158</v>
      </c>
    </row>
    <row r="29" spans="1:28" x14ac:dyDescent="0.35">
      <c r="A29" s="23" t="s">
        <v>94</v>
      </c>
      <c r="B29" s="61">
        <v>17</v>
      </c>
      <c r="C29" s="65">
        <v>7579357</v>
      </c>
      <c r="D29" s="23" t="s">
        <v>16</v>
      </c>
      <c r="E29" s="23" t="s">
        <v>1038</v>
      </c>
      <c r="F29" s="23" t="s">
        <v>20</v>
      </c>
      <c r="G29" s="23" t="s">
        <v>93</v>
      </c>
      <c r="H29" s="23" t="s">
        <v>1039</v>
      </c>
      <c r="I29" s="65">
        <v>0.42063492099999999</v>
      </c>
      <c r="J29" s="65">
        <v>0</v>
      </c>
      <c r="K29" s="65">
        <v>126</v>
      </c>
      <c r="L29" s="65">
        <v>253</v>
      </c>
      <c r="M29" s="30" t="s">
        <v>11</v>
      </c>
      <c r="N29" s="65" t="s">
        <v>11</v>
      </c>
      <c r="O29" s="65" t="s">
        <v>11</v>
      </c>
      <c r="P29" s="23" t="b">
        <v>1</v>
      </c>
      <c r="Q29" s="23" t="b">
        <v>1</v>
      </c>
      <c r="R29" s="23" t="b">
        <v>1</v>
      </c>
      <c r="S29" s="23" t="s">
        <v>11</v>
      </c>
      <c r="T29" s="23" t="s">
        <v>11</v>
      </c>
      <c r="U29" s="23" t="s">
        <v>11</v>
      </c>
      <c r="V29" s="23" t="s">
        <v>11</v>
      </c>
      <c r="W29" s="65" t="s">
        <v>11</v>
      </c>
      <c r="X29" s="23" t="s">
        <v>1027</v>
      </c>
      <c r="Y29" s="23" t="s">
        <v>11</v>
      </c>
      <c r="Z29" s="65">
        <v>1</v>
      </c>
      <c r="AA29" s="65" t="s">
        <v>1020</v>
      </c>
      <c r="AB29" s="30" t="s">
        <v>1158</v>
      </c>
    </row>
    <row r="30" spans="1:28" x14ac:dyDescent="0.35">
      <c r="A30" s="23" t="s">
        <v>94</v>
      </c>
      <c r="B30" s="61">
        <v>13</v>
      </c>
      <c r="C30" s="65">
        <v>48937062</v>
      </c>
      <c r="D30" s="23" t="s">
        <v>33</v>
      </c>
      <c r="E30" s="23" t="s">
        <v>1040</v>
      </c>
      <c r="F30" s="23" t="s">
        <v>9</v>
      </c>
      <c r="G30" s="23" t="s">
        <v>8</v>
      </c>
      <c r="H30" s="23" t="s">
        <v>1022</v>
      </c>
      <c r="I30" s="65">
        <v>0.188235294</v>
      </c>
      <c r="J30" s="65">
        <v>0</v>
      </c>
      <c r="K30" s="65">
        <v>85</v>
      </c>
      <c r="L30" s="65">
        <v>147</v>
      </c>
      <c r="M30" s="30" t="s">
        <v>11</v>
      </c>
      <c r="N30" s="65" t="s">
        <v>11</v>
      </c>
      <c r="O30" s="65" t="s">
        <v>11</v>
      </c>
      <c r="P30" s="23" t="b">
        <v>1</v>
      </c>
      <c r="Q30" s="23" t="b">
        <v>1</v>
      </c>
      <c r="R30" s="23" t="b">
        <v>1</v>
      </c>
      <c r="S30" s="23" t="s">
        <v>13</v>
      </c>
      <c r="T30" s="23" t="s">
        <v>13</v>
      </c>
      <c r="U30" s="23" t="s">
        <v>13</v>
      </c>
      <c r="V30" s="23" t="s">
        <v>1041</v>
      </c>
      <c r="W30" s="65" t="s">
        <v>11</v>
      </c>
      <c r="X30" s="23" t="s">
        <v>1027</v>
      </c>
      <c r="Y30" s="23" t="s">
        <v>11</v>
      </c>
      <c r="Z30" s="65">
        <v>0.64</v>
      </c>
      <c r="AA30" s="65" t="s">
        <v>1018</v>
      </c>
      <c r="AB30" s="30" t="s">
        <v>1158</v>
      </c>
    </row>
    <row r="31" spans="1:28" x14ac:dyDescent="0.35">
      <c r="A31" s="23" t="s">
        <v>58</v>
      </c>
      <c r="B31" s="61">
        <v>3</v>
      </c>
      <c r="C31" s="65">
        <v>142269075</v>
      </c>
      <c r="D31" s="23" t="s">
        <v>60</v>
      </c>
      <c r="E31" s="23" t="s">
        <v>1042</v>
      </c>
      <c r="F31" s="23" t="s">
        <v>8</v>
      </c>
      <c r="G31" s="23" t="s">
        <v>9</v>
      </c>
      <c r="H31" s="23" t="s">
        <v>1022</v>
      </c>
      <c r="I31" s="65">
        <v>3.1347962E-2</v>
      </c>
      <c r="J31" s="65">
        <v>0</v>
      </c>
      <c r="K31" s="65">
        <v>319</v>
      </c>
      <c r="L31" s="65">
        <v>73</v>
      </c>
      <c r="M31" s="30">
        <v>1.9E-2</v>
      </c>
      <c r="N31" s="65" t="s">
        <v>11</v>
      </c>
      <c r="O31" s="65" t="s">
        <v>11</v>
      </c>
      <c r="P31" s="23" t="b">
        <v>1</v>
      </c>
      <c r="Q31" s="23" t="b">
        <v>1</v>
      </c>
      <c r="R31" s="23" t="s">
        <v>11</v>
      </c>
      <c r="S31" s="23" t="s">
        <v>10</v>
      </c>
      <c r="T31" s="23" t="s">
        <v>10</v>
      </c>
      <c r="U31" s="23" t="s">
        <v>9</v>
      </c>
      <c r="V31" s="23" t="s">
        <v>1023</v>
      </c>
      <c r="W31" s="65" t="s">
        <v>1014</v>
      </c>
      <c r="X31" s="23" t="s">
        <v>1017</v>
      </c>
      <c r="Y31" s="23" t="s">
        <v>11</v>
      </c>
      <c r="Z31" s="65">
        <v>0.1</v>
      </c>
      <c r="AA31" s="65" t="s">
        <v>1018</v>
      </c>
      <c r="AB31" s="30" t="s">
        <v>1158</v>
      </c>
    </row>
    <row r="32" spans="1:28" x14ac:dyDescent="0.35">
      <c r="A32" s="23" t="s">
        <v>58</v>
      </c>
      <c r="B32" s="61">
        <v>6</v>
      </c>
      <c r="C32" s="65">
        <v>26031994</v>
      </c>
      <c r="D32" s="23" t="s">
        <v>61</v>
      </c>
      <c r="E32" s="23" t="s">
        <v>1043</v>
      </c>
      <c r="F32" s="23" t="s">
        <v>8</v>
      </c>
      <c r="G32" s="23" t="s">
        <v>15</v>
      </c>
      <c r="H32" s="23" t="s">
        <v>1022</v>
      </c>
      <c r="I32" s="65">
        <v>9.1240875999999999E-2</v>
      </c>
      <c r="J32" s="65">
        <v>0</v>
      </c>
      <c r="K32" s="65">
        <v>274</v>
      </c>
      <c r="L32" s="65">
        <v>14</v>
      </c>
      <c r="M32" s="30" t="s">
        <v>11</v>
      </c>
      <c r="N32" s="65" t="s">
        <v>11</v>
      </c>
      <c r="O32" s="65" t="s">
        <v>11</v>
      </c>
      <c r="P32" s="23" t="b">
        <v>1</v>
      </c>
      <c r="Q32" s="23" t="s">
        <v>11</v>
      </c>
      <c r="R32" s="23" t="b">
        <v>1</v>
      </c>
      <c r="S32" s="23" t="s">
        <v>13</v>
      </c>
      <c r="T32" s="23" t="s">
        <v>11</v>
      </c>
      <c r="U32" s="23" t="s">
        <v>9</v>
      </c>
      <c r="V32" s="23" t="s">
        <v>1023</v>
      </c>
      <c r="W32" s="65" t="s">
        <v>11</v>
      </c>
      <c r="X32" s="23" t="s">
        <v>1017</v>
      </c>
      <c r="Y32" s="23" t="s">
        <v>11</v>
      </c>
      <c r="Z32" s="65">
        <v>0.28000000000000003</v>
      </c>
      <c r="AA32" s="65" t="s">
        <v>1018</v>
      </c>
      <c r="AB32" s="30" t="s">
        <v>1158</v>
      </c>
    </row>
    <row r="33" spans="1:28" x14ac:dyDescent="0.35">
      <c r="A33" s="23" t="s">
        <v>63</v>
      </c>
      <c r="B33" s="61">
        <v>6</v>
      </c>
      <c r="C33" s="65">
        <v>26031994</v>
      </c>
      <c r="D33" s="23" t="s">
        <v>61</v>
      </c>
      <c r="E33" s="23" t="s">
        <v>1043</v>
      </c>
      <c r="F33" s="23" t="s">
        <v>8</v>
      </c>
      <c r="G33" s="23" t="s">
        <v>15</v>
      </c>
      <c r="H33" s="23" t="s">
        <v>1022</v>
      </c>
      <c r="I33" s="65">
        <v>0.23287671200000001</v>
      </c>
      <c r="J33" s="65">
        <v>0</v>
      </c>
      <c r="K33" s="65">
        <v>146</v>
      </c>
      <c r="L33" s="65">
        <v>14</v>
      </c>
      <c r="M33" s="30" t="s">
        <v>11</v>
      </c>
      <c r="N33" s="65" t="s">
        <v>11</v>
      </c>
      <c r="O33" s="65" t="s">
        <v>11</v>
      </c>
      <c r="P33" s="23" t="b">
        <v>1</v>
      </c>
      <c r="Q33" s="23" t="s">
        <v>11</v>
      </c>
      <c r="R33" s="23" t="b">
        <v>1</v>
      </c>
      <c r="S33" s="23" t="s">
        <v>13</v>
      </c>
      <c r="T33" s="23" t="s">
        <v>11</v>
      </c>
      <c r="U33" s="23" t="s">
        <v>9</v>
      </c>
      <c r="V33" s="23" t="s">
        <v>1023</v>
      </c>
      <c r="W33" s="65" t="s">
        <v>11</v>
      </c>
      <c r="X33" s="23" t="s">
        <v>1017</v>
      </c>
      <c r="Y33" s="23" t="s">
        <v>11</v>
      </c>
      <c r="Z33" s="65">
        <v>0.9</v>
      </c>
      <c r="AA33" s="65" t="s">
        <v>1020</v>
      </c>
      <c r="AB33" s="30" t="s">
        <v>1158</v>
      </c>
    </row>
    <row r="34" spans="1:28" x14ac:dyDescent="0.35">
      <c r="A34" s="23" t="s">
        <v>58</v>
      </c>
      <c r="B34" s="61">
        <v>10</v>
      </c>
      <c r="C34" s="65">
        <v>63759844</v>
      </c>
      <c r="D34" s="23" t="s">
        <v>186</v>
      </c>
      <c r="E34" s="23" t="s">
        <v>11</v>
      </c>
      <c r="F34" s="23" t="s">
        <v>15</v>
      </c>
      <c r="G34" s="23" t="s">
        <v>9</v>
      </c>
      <c r="H34" s="23" t="s">
        <v>1036</v>
      </c>
      <c r="I34" s="65">
        <v>0.13936430299999999</v>
      </c>
      <c r="J34" s="65">
        <v>0</v>
      </c>
      <c r="K34" s="65">
        <v>409</v>
      </c>
      <c r="L34" s="65">
        <v>35</v>
      </c>
      <c r="M34" s="30" t="s">
        <v>11</v>
      </c>
      <c r="N34" s="65" t="s">
        <v>11</v>
      </c>
      <c r="O34" s="65" t="s">
        <v>11</v>
      </c>
      <c r="P34" s="23" t="s">
        <v>11</v>
      </c>
      <c r="Q34" s="23" t="b">
        <v>1</v>
      </c>
      <c r="R34" s="23" t="b">
        <v>1</v>
      </c>
      <c r="S34" s="23" t="s">
        <v>11</v>
      </c>
      <c r="T34" s="23" t="s">
        <v>11</v>
      </c>
      <c r="U34" s="23" t="s">
        <v>11</v>
      </c>
      <c r="V34" s="23" t="s">
        <v>11</v>
      </c>
      <c r="W34" s="65" t="s">
        <v>1014</v>
      </c>
      <c r="X34" s="23" t="s">
        <v>1017</v>
      </c>
      <c r="Y34" s="23" t="s">
        <v>11</v>
      </c>
      <c r="Z34" s="65">
        <v>0.43</v>
      </c>
      <c r="AA34" s="65" t="s">
        <v>1018</v>
      </c>
      <c r="AB34" s="30" t="s">
        <v>1158</v>
      </c>
    </row>
    <row r="35" spans="1:28" x14ac:dyDescent="0.35">
      <c r="A35" s="23" t="s">
        <v>63</v>
      </c>
      <c r="B35" s="61">
        <v>10</v>
      </c>
      <c r="C35" s="65">
        <v>63759844</v>
      </c>
      <c r="D35" s="23" t="s">
        <v>186</v>
      </c>
      <c r="E35" s="23" t="s">
        <v>11</v>
      </c>
      <c r="F35" s="23" t="s">
        <v>15</v>
      </c>
      <c r="G35" s="23" t="s">
        <v>9</v>
      </c>
      <c r="H35" s="23" t="s">
        <v>1036</v>
      </c>
      <c r="I35" s="65">
        <v>0.14942528699999999</v>
      </c>
      <c r="J35" s="65">
        <v>0</v>
      </c>
      <c r="K35" s="65">
        <v>174</v>
      </c>
      <c r="L35" s="65">
        <v>35</v>
      </c>
      <c r="M35" s="30" t="s">
        <v>11</v>
      </c>
      <c r="N35" s="65" t="s">
        <v>11</v>
      </c>
      <c r="O35" s="65" t="s">
        <v>11</v>
      </c>
      <c r="P35" s="23" t="s">
        <v>11</v>
      </c>
      <c r="Q35" s="23" t="b">
        <v>1</v>
      </c>
      <c r="R35" s="23" t="b">
        <v>1</v>
      </c>
      <c r="S35" s="23" t="s">
        <v>11</v>
      </c>
      <c r="T35" s="23" t="s">
        <v>11</v>
      </c>
      <c r="U35" s="23" t="s">
        <v>11</v>
      </c>
      <c r="V35" s="23" t="s">
        <v>11</v>
      </c>
      <c r="W35" s="65" t="s">
        <v>1014</v>
      </c>
      <c r="X35" s="23" t="s">
        <v>1017</v>
      </c>
      <c r="Y35" s="23" t="s">
        <v>11</v>
      </c>
      <c r="Z35" s="65">
        <v>0.57999999999999996</v>
      </c>
      <c r="AA35" s="65" t="s">
        <v>1018</v>
      </c>
      <c r="AB35" s="30" t="s">
        <v>1158</v>
      </c>
    </row>
    <row r="36" spans="1:28" x14ac:dyDescent="0.35">
      <c r="A36" s="23" t="s">
        <v>58</v>
      </c>
      <c r="B36" s="61">
        <v>17</v>
      </c>
      <c r="C36" s="65">
        <v>7577538</v>
      </c>
      <c r="D36" s="23" t="s">
        <v>16</v>
      </c>
      <c r="E36" s="23" t="s">
        <v>1044</v>
      </c>
      <c r="F36" s="23" t="s">
        <v>8</v>
      </c>
      <c r="G36" s="23" t="s">
        <v>9</v>
      </c>
      <c r="H36" s="23" t="s">
        <v>1022</v>
      </c>
      <c r="I36" s="65">
        <v>0.36912751700000002</v>
      </c>
      <c r="J36" s="65">
        <v>0</v>
      </c>
      <c r="K36" s="65">
        <v>298</v>
      </c>
      <c r="L36" s="65">
        <v>72</v>
      </c>
      <c r="M36" s="86">
        <v>4.71E-5</v>
      </c>
      <c r="N36" s="65" t="s">
        <v>11</v>
      </c>
      <c r="O36" s="65" t="s">
        <v>11</v>
      </c>
      <c r="P36" s="23" t="b">
        <v>1</v>
      </c>
      <c r="Q36" s="23" t="b">
        <v>1</v>
      </c>
      <c r="R36" s="23" t="b">
        <v>1</v>
      </c>
      <c r="S36" s="23" t="s">
        <v>20</v>
      </c>
      <c r="T36" s="23" t="s">
        <v>13</v>
      </c>
      <c r="U36" s="23" t="s">
        <v>13</v>
      </c>
      <c r="V36" s="23" t="s">
        <v>1023</v>
      </c>
      <c r="W36" s="65" t="s">
        <v>1014</v>
      </c>
      <c r="X36" s="23" t="s">
        <v>1027</v>
      </c>
      <c r="Y36" s="23" t="b">
        <v>1</v>
      </c>
      <c r="Z36" s="65">
        <v>1</v>
      </c>
      <c r="AA36" s="65" t="s">
        <v>1020</v>
      </c>
      <c r="AB36" s="30" t="s">
        <v>1158</v>
      </c>
    </row>
    <row r="37" spans="1:28" x14ac:dyDescent="0.35">
      <c r="A37" s="23" t="s">
        <v>63</v>
      </c>
      <c r="B37" s="61">
        <v>17</v>
      </c>
      <c r="C37" s="65">
        <v>7577538</v>
      </c>
      <c r="D37" s="23" t="s">
        <v>16</v>
      </c>
      <c r="E37" s="23" t="s">
        <v>1044</v>
      </c>
      <c r="F37" s="23" t="s">
        <v>8</v>
      </c>
      <c r="G37" s="23" t="s">
        <v>9</v>
      </c>
      <c r="H37" s="23" t="s">
        <v>1022</v>
      </c>
      <c r="I37" s="65">
        <v>0.84491978599999995</v>
      </c>
      <c r="J37" s="65">
        <v>0</v>
      </c>
      <c r="K37" s="65">
        <v>187</v>
      </c>
      <c r="L37" s="65">
        <v>72</v>
      </c>
      <c r="M37" s="86">
        <v>4.71E-5</v>
      </c>
      <c r="N37" s="65" t="s">
        <v>11</v>
      </c>
      <c r="O37" s="65" t="s">
        <v>11</v>
      </c>
      <c r="P37" s="23" t="b">
        <v>1</v>
      </c>
      <c r="Q37" s="23" t="b">
        <v>1</v>
      </c>
      <c r="R37" s="23" t="b">
        <v>1</v>
      </c>
      <c r="S37" s="23" t="s">
        <v>20</v>
      </c>
      <c r="T37" s="23" t="s">
        <v>13</v>
      </c>
      <c r="U37" s="23" t="s">
        <v>13</v>
      </c>
      <c r="V37" s="23" t="s">
        <v>1023</v>
      </c>
      <c r="W37" s="65" t="s">
        <v>1014</v>
      </c>
      <c r="X37" s="23" t="s">
        <v>1027</v>
      </c>
      <c r="Y37" s="23" t="b">
        <v>1</v>
      </c>
      <c r="Z37" s="65">
        <v>1</v>
      </c>
      <c r="AA37" s="65" t="s">
        <v>1020</v>
      </c>
      <c r="AB37" s="30" t="s">
        <v>1158</v>
      </c>
    </row>
    <row r="38" spans="1:28" x14ac:dyDescent="0.35">
      <c r="A38" s="23" t="s">
        <v>115</v>
      </c>
      <c r="B38" s="61">
        <v>1</v>
      </c>
      <c r="C38" s="65">
        <v>16202775</v>
      </c>
      <c r="D38" s="23" t="s">
        <v>39</v>
      </c>
      <c r="E38" s="23" t="s">
        <v>1045</v>
      </c>
      <c r="F38" s="23" t="s">
        <v>15</v>
      </c>
      <c r="G38" s="23" t="s">
        <v>20</v>
      </c>
      <c r="H38" s="23" t="s">
        <v>1016</v>
      </c>
      <c r="I38" s="65">
        <v>5.6603774000000003E-2</v>
      </c>
      <c r="J38" s="65">
        <v>0</v>
      </c>
      <c r="K38" s="65">
        <v>265</v>
      </c>
      <c r="L38" s="65">
        <v>165</v>
      </c>
      <c r="M38" s="30" t="s">
        <v>11</v>
      </c>
      <c r="N38" s="65" t="s">
        <v>11</v>
      </c>
      <c r="O38" s="65" t="s">
        <v>11</v>
      </c>
      <c r="P38" s="23" t="b">
        <v>1</v>
      </c>
      <c r="Q38" s="23" t="s">
        <v>11</v>
      </c>
      <c r="R38" s="23" t="b">
        <v>1</v>
      </c>
      <c r="S38" s="23" t="s">
        <v>11</v>
      </c>
      <c r="T38" s="23" t="s">
        <v>11</v>
      </c>
      <c r="U38" s="23" t="s">
        <v>11</v>
      </c>
      <c r="V38" s="23" t="s">
        <v>11</v>
      </c>
      <c r="W38" s="65" t="s">
        <v>1014</v>
      </c>
      <c r="X38" s="23" t="s">
        <v>1017</v>
      </c>
      <c r="Y38" s="23" t="s">
        <v>11</v>
      </c>
      <c r="Z38" s="65">
        <v>0.15</v>
      </c>
      <c r="AA38" s="65" t="s">
        <v>1018</v>
      </c>
      <c r="AB38" s="30" t="s">
        <v>1158</v>
      </c>
    </row>
    <row r="39" spans="1:28" x14ac:dyDescent="0.35">
      <c r="A39" s="23" t="s">
        <v>115</v>
      </c>
      <c r="B39" s="61">
        <v>1</v>
      </c>
      <c r="C39" s="65">
        <v>65301891</v>
      </c>
      <c r="D39" s="23" t="s">
        <v>86</v>
      </c>
      <c r="E39" s="23" t="s">
        <v>686</v>
      </c>
      <c r="F39" s="23" t="s">
        <v>15</v>
      </c>
      <c r="G39" s="23" t="s">
        <v>9</v>
      </c>
      <c r="H39" s="23" t="s">
        <v>1022</v>
      </c>
      <c r="I39" s="65">
        <v>0.39130434800000002</v>
      </c>
      <c r="J39" s="65">
        <v>0</v>
      </c>
      <c r="K39" s="65">
        <v>138</v>
      </c>
      <c r="L39" s="65">
        <v>82</v>
      </c>
      <c r="M39" s="30" t="s">
        <v>11</v>
      </c>
      <c r="N39" s="65" t="s">
        <v>11</v>
      </c>
      <c r="O39" s="65" t="s">
        <v>11</v>
      </c>
      <c r="P39" s="23" t="b">
        <v>1</v>
      </c>
      <c r="Q39" s="23" t="s">
        <v>11</v>
      </c>
      <c r="R39" s="23" t="s">
        <v>11</v>
      </c>
      <c r="S39" s="23" t="s">
        <v>13</v>
      </c>
      <c r="T39" s="23" t="s">
        <v>13</v>
      </c>
      <c r="U39" s="23" t="s">
        <v>13</v>
      </c>
      <c r="V39" s="23" t="s">
        <v>1023</v>
      </c>
      <c r="W39" s="65" t="s">
        <v>1014</v>
      </c>
      <c r="X39" s="23" t="s">
        <v>1027</v>
      </c>
      <c r="Y39" s="23" t="s">
        <v>11</v>
      </c>
      <c r="Z39" s="65">
        <v>1</v>
      </c>
      <c r="AA39" s="65" t="s">
        <v>1018</v>
      </c>
      <c r="AB39" s="30" t="s">
        <v>1158</v>
      </c>
    </row>
    <row r="40" spans="1:28" x14ac:dyDescent="0.35">
      <c r="A40" s="23" t="s">
        <v>145</v>
      </c>
      <c r="B40" s="61">
        <v>1</v>
      </c>
      <c r="C40" s="65">
        <v>65301891</v>
      </c>
      <c r="D40" s="23" t="s">
        <v>86</v>
      </c>
      <c r="E40" s="23" t="s">
        <v>686</v>
      </c>
      <c r="F40" s="23" t="s">
        <v>15</v>
      </c>
      <c r="G40" s="23" t="s">
        <v>9</v>
      </c>
      <c r="H40" s="23" t="s">
        <v>1022</v>
      </c>
      <c r="I40" s="65">
        <v>0.15</v>
      </c>
      <c r="J40" s="65">
        <v>0</v>
      </c>
      <c r="K40" s="65">
        <v>60</v>
      </c>
      <c r="L40" s="65">
        <v>82</v>
      </c>
      <c r="M40" s="30" t="s">
        <v>11</v>
      </c>
      <c r="N40" s="65" t="s">
        <v>11</v>
      </c>
      <c r="O40" s="65" t="s">
        <v>11</v>
      </c>
      <c r="P40" s="23" t="b">
        <v>1</v>
      </c>
      <c r="Q40" s="23" t="s">
        <v>11</v>
      </c>
      <c r="R40" s="23" t="s">
        <v>11</v>
      </c>
      <c r="S40" s="23" t="s">
        <v>13</v>
      </c>
      <c r="T40" s="23" t="s">
        <v>13</v>
      </c>
      <c r="U40" s="23" t="s">
        <v>13</v>
      </c>
      <c r="V40" s="23" t="s">
        <v>1023</v>
      </c>
      <c r="W40" s="65" t="s">
        <v>1014</v>
      </c>
      <c r="X40" s="23" t="s">
        <v>1027</v>
      </c>
      <c r="Y40" s="23" t="s">
        <v>11</v>
      </c>
      <c r="Z40" s="65">
        <v>0.7</v>
      </c>
      <c r="AA40" s="65" t="s">
        <v>1018</v>
      </c>
      <c r="AB40" s="30" t="s">
        <v>1158</v>
      </c>
    </row>
    <row r="41" spans="1:28" x14ac:dyDescent="0.35">
      <c r="A41" s="23" t="s">
        <v>115</v>
      </c>
      <c r="B41" s="61">
        <v>1</v>
      </c>
      <c r="C41" s="65">
        <v>65325795</v>
      </c>
      <c r="D41" s="23" t="s">
        <v>86</v>
      </c>
      <c r="E41" s="23" t="s">
        <v>687</v>
      </c>
      <c r="F41" s="23" t="s">
        <v>15</v>
      </c>
      <c r="G41" s="23" t="s">
        <v>8</v>
      </c>
      <c r="H41" s="23" t="s">
        <v>1022</v>
      </c>
      <c r="I41" s="65">
        <v>0.36923076900000001</v>
      </c>
      <c r="J41" s="65">
        <v>0</v>
      </c>
      <c r="K41" s="65">
        <v>130</v>
      </c>
      <c r="L41" s="65">
        <v>98</v>
      </c>
      <c r="M41" s="30" t="s">
        <v>11</v>
      </c>
      <c r="N41" s="65" t="s">
        <v>11</v>
      </c>
      <c r="O41" s="65" t="s">
        <v>11</v>
      </c>
      <c r="P41" s="23" t="b">
        <v>1</v>
      </c>
      <c r="Q41" s="23" t="s">
        <v>11</v>
      </c>
      <c r="R41" s="23" t="s">
        <v>11</v>
      </c>
      <c r="S41" s="23" t="s">
        <v>13</v>
      </c>
      <c r="T41" s="23" t="s">
        <v>13</v>
      </c>
      <c r="U41" s="23" t="s">
        <v>9</v>
      </c>
      <c r="V41" s="23" t="s">
        <v>1023</v>
      </c>
      <c r="W41" s="65" t="s">
        <v>1014</v>
      </c>
      <c r="X41" s="23" t="s">
        <v>1017</v>
      </c>
      <c r="Y41" s="23" t="s">
        <v>11</v>
      </c>
      <c r="Z41" s="65">
        <v>1</v>
      </c>
      <c r="AA41" s="65" t="s">
        <v>1020</v>
      </c>
      <c r="AB41" s="30" t="s">
        <v>1158</v>
      </c>
    </row>
    <row r="42" spans="1:28" x14ac:dyDescent="0.35">
      <c r="A42" s="23" t="s">
        <v>145</v>
      </c>
      <c r="B42" s="61">
        <v>1</v>
      </c>
      <c r="C42" s="65">
        <v>65325795</v>
      </c>
      <c r="D42" s="23" t="s">
        <v>86</v>
      </c>
      <c r="E42" s="23" t="s">
        <v>687</v>
      </c>
      <c r="F42" s="23" t="s">
        <v>15</v>
      </c>
      <c r="G42" s="23" t="s">
        <v>8</v>
      </c>
      <c r="H42" s="23" t="s">
        <v>1022</v>
      </c>
      <c r="I42" s="65">
        <v>0.178082192</v>
      </c>
      <c r="J42" s="65">
        <v>0</v>
      </c>
      <c r="K42" s="65">
        <v>73</v>
      </c>
      <c r="L42" s="65">
        <v>98</v>
      </c>
      <c r="M42" s="30" t="s">
        <v>11</v>
      </c>
      <c r="N42" s="65" t="s">
        <v>11</v>
      </c>
      <c r="O42" s="65" t="s">
        <v>11</v>
      </c>
      <c r="P42" s="23" t="b">
        <v>1</v>
      </c>
      <c r="Q42" s="23" t="s">
        <v>11</v>
      </c>
      <c r="R42" s="23" t="s">
        <v>11</v>
      </c>
      <c r="S42" s="23" t="s">
        <v>13</v>
      </c>
      <c r="T42" s="23" t="s">
        <v>13</v>
      </c>
      <c r="U42" s="23" t="s">
        <v>9</v>
      </c>
      <c r="V42" s="23" t="s">
        <v>1023</v>
      </c>
      <c r="W42" s="65" t="s">
        <v>1014</v>
      </c>
      <c r="X42" s="23" t="s">
        <v>1017</v>
      </c>
      <c r="Y42" s="23" t="s">
        <v>11</v>
      </c>
      <c r="Z42" s="65">
        <v>0.84</v>
      </c>
      <c r="AA42" s="65" t="s">
        <v>1020</v>
      </c>
      <c r="AB42" s="30" t="s">
        <v>1158</v>
      </c>
    </row>
    <row r="43" spans="1:28" x14ac:dyDescent="0.35">
      <c r="A43" s="23" t="s">
        <v>115</v>
      </c>
      <c r="B43" s="61">
        <v>1</v>
      </c>
      <c r="C43" s="65">
        <v>176015450</v>
      </c>
      <c r="D43" s="23" t="s">
        <v>137</v>
      </c>
      <c r="E43" s="23" t="s">
        <v>708</v>
      </c>
      <c r="F43" s="23" t="s">
        <v>8</v>
      </c>
      <c r="G43" s="23" t="s">
        <v>9</v>
      </c>
      <c r="H43" s="23" t="s">
        <v>1022</v>
      </c>
      <c r="I43" s="65">
        <v>6.1827957000000003E-2</v>
      </c>
      <c r="J43" s="65">
        <v>0</v>
      </c>
      <c r="K43" s="65">
        <v>372</v>
      </c>
      <c r="L43" s="65">
        <v>149</v>
      </c>
      <c r="M43" s="30" t="s">
        <v>11</v>
      </c>
      <c r="N43" s="65" t="s">
        <v>11</v>
      </c>
      <c r="O43" s="65" t="s">
        <v>11</v>
      </c>
      <c r="P43" s="23" t="s">
        <v>11</v>
      </c>
      <c r="Q43" s="23" t="s">
        <v>11</v>
      </c>
      <c r="R43" s="23" t="s">
        <v>11</v>
      </c>
      <c r="S43" s="23" t="s">
        <v>13</v>
      </c>
      <c r="T43" s="23" t="s">
        <v>13</v>
      </c>
      <c r="U43" s="23" t="s">
        <v>9</v>
      </c>
      <c r="V43" s="23" t="s">
        <v>1023</v>
      </c>
      <c r="W43" s="65" t="s">
        <v>1014</v>
      </c>
      <c r="X43" s="23" t="s">
        <v>1017</v>
      </c>
      <c r="Y43" s="23" t="s">
        <v>11</v>
      </c>
      <c r="Z43" s="65">
        <v>0.23</v>
      </c>
      <c r="AA43" s="65" t="s">
        <v>1018</v>
      </c>
      <c r="AB43" s="30" t="s">
        <v>1158</v>
      </c>
    </row>
    <row r="44" spans="1:28" x14ac:dyDescent="0.35">
      <c r="A44" s="23" t="s">
        <v>115</v>
      </c>
      <c r="B44" s="61">
        <v>2</v>
      </c>
      <c r="C44" s="65">
        <v>48028176</v>
      </c>
      <c r="D44" s="23" t="s">
        <v>65</v>
      </c>
      <c r="E44" s="23" t="s">
        <v>1046</v>
      </c>
      <c r="F44" s="23" t="s">
        <v>8</v>
      </c>
      <c r="G44" s="23" t="s">
        <v>15</v>
      </c>
      <c r="H44" s="23" t="s">
        <v>1016</v>
      </c>
      <c r="I44" s="65">
        <v>0.1953125</v>
      </c>
      <c r="J44" s="65">
        <v>0</v>
      </c>
      <c r="K44" s="65">
        <v>384</v>
      </c>
      <c r="L44" s="65">
        <v>163</v>
      </c>
      <c r="M44" s="30" t="s">
        <v>11</v>
      </c>
      <c r="N44" s="65" t="s">
        <v>11</v>
      </c>
      <c r="O44" s="65" t="s">
        <v>11</v>
      </c>
      <c r="P44" s="23" t="b">
        <v>1</v>
      </c>
      <c r="Q44" s="23" t="s">
        <v>11</v>
      </c>
      <c r="R44" s="23" t="s">
        <v>11</v>
      </c>
      <c r="S44" s="23" t="s">
        <v>11</v>
      </c>
      <c r="T44" s="23" t="s">
        <v>11</v>
      </c>
      <c r="U44" s="23" t="s">
        <v>11</v>
      </c>
      <c r="V44" s="23" t="s">
        <v>11</v>
      </c>
      <c r="W44" s="65" t="s">
        <v>11</v>
      </c>
      <c r="X44" s="23" t="s">
        <v>1017</v>
      </c>
      <c r="Y44" s="23" t="s">
        <v>11</v>
      </c>
      <c r="Z44" s="65">
        <v>0.91</v>
      </c>
      <c r="AA44" s="65" t="s">
        <v>1020</v>
      </c>
      <c r="AB44" s="30" t="s">
        <v>1158</v>
      </c>
    </row>
    <row r="45" spans="1:28" x14ac:dyDescent="0.35">
      <c r="A45" s="23" t="s">
        <v>115</v>
      </c>
      <c r="B45" s="61">
        <v>2</v>
      </c>
      <c r="C45" s="65">
        <v>204735386</v>
      </c>
      <c r="D45" s="23" t="s">
        <v>84</v>
      </c>
      <c r="E45" s="23" t="s">
        <v>671</v>
      </c>
      <c r="F45" s="23" t="s">
        <v>8</v>
      </c>
      <c r="G45" s="23" t="s">
        <v>15</v>
      </c>
      <c r="H45" s="23" t="s">
        <v>1022</v>
      </c>
      <c r="I45" s="65">
        <v>0.18478260899999999</v>
      </c>
      <c r="J45" s="65">
        <v>0</v>
      </c>
      <c r="K45" s="65">
        <v>184</v>
      </c>
      <c r="L45" s="65">
        <v>84</v>
      </c>
      <c r="M45" s="30" t="s">
        <v>11</v>
      </c>
      <c r="N45" s="65" t="s">
        <v>11</v>
      </c>
      <c r="O45" s="65" t="s">
        <v>11</v>
      </c>
      <c r="P45" s="23" t="s">
        <v>11</v>
      </c>
      <c r="Q45" s="23" t="s">
        <v>11</v>
      </c>
      <c r="R45" s="23" t="s">
        <v>11</v>
      </c>
      <c r="S45" s="23" t="s">
        <v>10</v>
      </c>
      <c r="T45" s="23" t="s">
        <v>10</v>
      </c>
      <c r="U45" s="23" t="s">
        <v>9</v>
      </c>
      <c r="V45" s="23" t="s">
        <v>1023</v>
      </c>
      <c r="W45" s="65" t="s">
        <v>11</v>
      </c>
      <c r="X45" s="23" t="s">
        <v>1017</v>
      </c>
      <c r="Y45" s="23" t="s">
        <v>11</v>
      </c>
      <c r="Z45" s="65">
        <v>0.68</v>
      </c>
      <c r="AA45" s="65" t="s">
        <v>1018</v>
      </c>
      <c r="AB45" s="30" t="s">
        <v>1158</v>
      </c>
    </row>
    <row r="46" spans="1:28" x14ac:dyDescent="0.35">
      <c r="A46" s="23" t="s">
        <v>115</v>
      </c>
      <c r="B46" s="61">
        <v>3</v>
      </c>
      <c r="C46" s="65">
        <v>52437782</v>
      </c>
      <c r="D46" s="23" t="s">
        <v>118</v>
      </c>
      <c r="E46" s="23" t="s">
        <v>663</v>
      </c>
      <c r="F46" s="23" t="s">
        <v>15</v>
      </c>
      <c r="G46" s="23" t="s">
        <v>8</v>
      </c>
      <c r="H46" s="23" t="s">
        <v>1026</v>
      </c>
      <c r="I46" s="65">
        <v>3.7634409000000001E-2</v>
      </c>
      <c r="J46" s="65">
        <v>0</v>
      </c>
      <c r="K46" s="65">
        <v>186</v>
      </c>
      <c r="L46" s="65">
        <v>126</v>
      </c>
      <c r="M46" s="30" t="s">
        <v>11</v>
      </c>
      <c r="N46" s="65" t="s">
        <v>11</v>
      </c>
      <c r="O46" s="65" t="s">
        <v>11</v>
      </c>
      <c r="P46" s="23" t="b">
        <v>1</v>
      </c>
      <c r="Q46" s="23" t="b">
        <v>1</v>
      </c>
      <c r="R46" s="23" t="b">
        <v>1</v>
      </c>
      <c r="S46" s="23" t="s">
        <v>20</v>
      </c>
      <c r="T46" s="23" t="s">
        <v>11</v>
      </c>
      <c r="U46" s="23" t="s">
        <v>11</v>
      </c>
      <c r="V46" s="23" t="s">
        <v>11</v>
      </c>
      <c r="W46" s="65" t="s">
        <v>1014</v>
      </c>
      <c r="X46" s="23" t="s">
        <v>1027</v>
      </c>
      <c r="Y46" s="23" t="s">
        <v>11</v>
      </c>
      <c r="Z46" s="65">
        <v>0.1</v>
      </c>
      <c r="AA46" s="65" t="s">
        <v>1018</v>
      </c>
      <c r="AB46" s="30" t="s">
        <v>1158</v>
      </c>
    </row>
    <row r="47" spans="1:28" x14ac:dyDescent="0.35">
      <c r="A47" s="23" t="s">
        <v>115</v>
      </c>
      <c r="B47" s="61">
        <v>3</v>
      </c>
      <c r="C47" s="65">
        <v>72890321</v>
      </c>
      <c r="D47" s="23" t="s">
        <v>138</v>
      </c>
      <c r="E47" s="23" t="s">
        <v>710</v>
      </c>
      <c r="F47" s="23" t="s">
        <v>8</v>
      </c>
      <c r="G47" s="23" t="s">
        <v>15</v>
      </c>
      <c r="H47" s="23" t="s">
        <v>1022</v>
      </c>
      <c r="I47" s="65">
        <v>0.23671497599999999</v>
      </c>
      <c r="J47" s="65">
        <v>0</v>
      </c>
      <c r="K47" s="65">
        <v>207</v>
      </c>
      <c r="L47" s="65">
        <v>230</v>
      </c>
      <c r="M47" s="30" t="s">
        <v>11</v>
      </c>
      <c r="N47" s="65" t="s">
        <v>11</v>
      </c>
      <c r="O47" s="65" t="s">
        <v>11</v>
      </c>
      <c r="P47" s="23" t="s">
        <v>11</v>
      </c>
      <c r="Q47" s="23" t="s">
        <v>11</v>
      </c>
      <c r="R47" s="23" t="s">
        <v>11</v>
      </c>
      <c r="S47" s="23" t="s">
        <v>13</v>
      </c>
      <c r="T47" s="23" t="s">
        <v>13</v>
      </c>
      <c r="U47" s="23" t="s">
        <v>9</v>
      </c>
      <c r="V47" s="23" t="s">
        <v>1023</v>
      </c>
      <c r="W47" s="65" t="s">
        <v>1014</v>
      </c>
      <c r="X47" s="23" t="s">
        <v>1017</v>
      </c>
      <c r="Y47" s="23" t="s">
        <v>11</v>
      </c>
      <c r="Z47" s="65">
        <v>0.63</v>
      </c>
      <c r="AA47" s="65" t="s">
        <v>1018</v>
      </c>
      <c r="AB47" s="30" t="s">
        <v>1158</v>
      </c>
    </row>
    <row r="48" spans="1:28" x14ac:dyDescent="0.35">
      <c r="A48" s="23" t="s">
        <v>115</v>
      </c>
      <c r="B48" s="61">
        <v>3</v>
      </c>
      <c r="C48" s="65">
        <v>89156947</v>
      </c>
      <c r="D48" s="23" t="s">
        <v>123</v>
      </c>
      <c r="E48" s="23" t="s">
        <v>676</v>
      </c>
      <c r="F48" s="23" t="s">
        <v>15</v>
      </c>
      <c r="G48" s="23" t="s">
        <v>8</v>
      </c>
      <c r="H48" s="23" t="s">
        <v>1022</v>
      </c>
      <c r="I48" s="65">
        <v>0.20994475100000001</v>
      </c>
      <c r="J48" s="65">
        <v>0</v>
      </c>
      <c r="K48" s="65">
        <v>362</v>
      </c>
      <c r="L48" s="65">
        <v>178</v>
      </c>
      <c r="M48" s="86">
        <v>7.5300000000000001E-5</v>
      </c>
      <c r="N48" s="65" t="s">
        <v>11</v>
      </c>
      <c r="O48" s="65" t="s">
        <v>11</v>
      </c>
      <c r="P48" s="23" t="s">
        <v>11</v>
      </c>
      <c r="Q48" s="23" t="b">
        <v>1</v>
      </c>
      <c r="R48" s="23" t="s">
        <v>11</v>
      </c>
      <c r="S48" s="23" t="s">
        <v>10</v>
      </c>
      <c r="T48" s="23" t="s">
        <v>10</v>
      </c>
      <c r="U48" s="23" t="s">
        <v>9</v>
      </c>
      <c r="V48" s="23" t="s">
        <v>1023</v>
      </c>
      <c r="W48" s="65" t="s">
        <v>11</v>
      </c>
      <c r="X48" s="23" t="s">
        <v>1017</v>
      </c>
      <c r="Y48" s="23" t="s">
        <v>11</v>
      </c>
      <c r="Z48" s="65">
        <v>0.98</v>
      </c>
      <c r="AA48" s="65" t="s">
        <v>1020</v>
      </c>
      <c r="AB48" s="30" t="s">
        <v>1158</v>
      </c>
    </row>
    <row r="49" spans="1:28" x14ac:dyDescent="0.35">
      <c r="A49" s="23" t="s">
        <v>115</v>
      </c>
      <c r="B49" s="61">
        <v>3</v>
      </c>
      <c r="C49" s="65">
        <v>178916624</v>
      </c>
      <c r="D49" s="23" t="s">
        <v>67</v>
      </c>
      <c r="E49" s="23" t="s">
        <v>696</v>
      </c>
      <c r="F49" s="23" t="s">
        <v>15</v>
      </c>
      <c r="G49" s="23" t="s">
        <v>20</v>
      </c>
      <c r="H49" s="23" t="s">
        <v>1022</v>
      </c>
      <c r="I49" s="65">
        <v>0.17877095000000001</v>
      </c>
      <c r="J49" s="65">
        <v>0</v>
      </c>
      <c r="K49" s="65">
        <v>179</v>
      </c>
      <c r="L49" s="65">
        <v>40</v>
      </c>
      <c r="M49" s="30" t="s">
        <v>11</v>
      </c>
      <c r="N49" s="65" t="s">
        <v>1128</v>
      </c>
      <c r="O49" s="65" t="s">
        <v>1129</v>
      </c>
      <c r="P49" s="23" t="b">
        <v>1</v>
      </c>
      <c r="Q49" s="23" t="b">
        <v>1</v>
      </c>
      <c r="R49" s="23" t="b">
        <v>1</v>
      </c>
      <c r="S49" s="23" t="s">
        <v>13</v>
      </c>
      <c r="T49" s="23" t="s">
        <v>13</v>
      </c>
      <c r="U49" s="23" t="s">
        <v>9</v>
      </c>
      <c r="V49" s="23" t="s">
        <v>1023</v>
      </c>
      <c r="W49" s="65" t="s">
        <v>11</v>
      </c>
      <c r="X49" s="23" t="s">
        <v>1017</v>
      </c>
      <c r="Y49" s="23" t="s">
        <v>11</v>
      </c>
      <c r="Z49" s="65">
        <v>0.83</v>
      </c>
      <c r="AA49" s="65" t="s">
        <v>1018</v>
      </c>
      <c r="AB49" s="30" t="s">
        <v>1158</v>
      </c>
    </row>
    <row r="50" spans="1:28" x14ac:dyDescent="0.35">
      <c r="A50" s="23" t="s">
        <v>145</v>
      </c>
      <c r="B50" s="61">
        <v>3</v>
      </c>
      <c r="C50" s="65">
        <v>178916624</v>
      </c>
      <c r="D50" s="23" t="s">
        <v>67</v>
      </c>
      <c r="E50" s="23" t="s">
        <v>696</v>
      </c>
      <c r="F50" s="23" t="s">
        <v>15</v>
      </c>
      <c r="G50" s="23" t="s">
        <v>20</v>
      </c>
      <c r="H50" s="23" t="s">
        <v>1022</v>
      </c>
      <c r="I50" s="65">
        <v>0.15384615400000001</v>
      </c>
      <c r="J50" s="65">
        <v>0</v>
      </c>
      <c r="K50" s="65">
        <v>52</v>
      </c>
      <c r="L50" s="65">
        <v>40</v>
      </c>
      <c r="M50" s="30" t="s">
        <v>11</v>
      </c>
      <c r="N50" s="65" t="s">
        <v>1128</v>
      </c>
      <c r="O50" s="65" t="s">
        <v>1129</v>
      </c>
      <c r="P50" s="23" t="b">
        <v>1</v>
      </c>
      <c r="Q50" s="23" t="b">
        <v>1</v>
      </c>
      <c r="R50" s="23" t="b">
        <v>1</v>
      </c>
      <c r="S50" s="23" t="s">
        <v>13</v>
      </c>
      <c r="T50" s="23" t="s">
        <v>13</v>
      </c>
      <c r="U50" s="23" t="s">
        <v>9</v>
      </c>
      <c r="V50" s="23" t="s">
        <v>1023</v>
      </c>
      <c r="W50" s="65" t="s">
        <v>11</v>
      </c>
      <c r="X50" s="23" t="s">
        <v>1017</v>
      </c>
      <c r="Y50" s="23" t="s">
        <v>11</v>
      </c>
      <c r="Z50" s="65">
        <v>0.72</v>
      </c>
      <c r="AA50" s="65" t="s">
        <v>1018</v>
      </c>
      <c r="AB50" s="30" t="s">
        <v>1158</v>
      </c>
    </row>
    <row r="51" spans="1:28" x14ac:dyDescent="0.35">
      <c r="A51" s="23" t="s">
        <v>115</v>
      </c>
      <c r="B51" s="61">
        <v>3</v>
      </c>
      <c r="C51" s="65">
        <v>185146709</v>
      </c>
      <c r="D51" s="23" t="s">
        <v>130</v>
      </c>
      <c r="E51" s="23" t="s">
        <v>691</v>
      </c>
      <c r="F51" s="23" t="s">
        <v>15</v>
      </c>
      <c r="G51" s="23" t="s">
        <v>9</v>
      </c>
      <c r="H51" s="23" t="s">
        <v>1026</v>
      </c>
      <c r="I51" s="65">
        <v>0.17878787900000001</v>
      </c>
      <c r="J51" s="65">
        <v>0</v>
      </c>
      <c r="K51" s="65">
        <v>330</v>
      </c>
      <c r="L51" s="65">
        <v>78</v>
      </c>
      <c r="M51" s="30" t="s">
        <v>11</v>
      </c>
      <c r="N51" s="65" t="s">
        <v>11</v>
      </c>
      <c r="O51" s="65" t="s">
        <v>11</v>
      </c>
      <c r="P51" s="23" t="b">
        <v>1</v>
      </c>
      <c r="Q51" s="23" t="s">
        <v>11</v>
      </c>
      <c r="R51" s="23" t="s">
        <v>11</v>
      </c>
      <c r="S51" s="23" t="s">
        <v>13</v>
      </c>
      <c r="T51" s="23" t="s">
        <v>11</v>
      </c>
      <c r="U51" s="23" t="s">
        <v>11</v>
      </c>
      <c r="V51" s="23" t="s">
        <v>11</v>
      </c>
      <c r="W51" s="65" t="s">
        <v>11</v>
      </c>
      <c r="X51" s="23" t="s">
        <v>1027</v>
      </c>
      <c r="Y51" s="23" t="s">
        <v>11</v>
      </c>
      <c r="Z51" s="65">
        <v>0.83</v>
      </c>
      <c r="AA51" s="65" t="s">
        <v>1018</v>
      </c>
      <c r="AB51" s="30" t="s">
        <v>1158</v>
      </c>
    </row>
    <row r="52" spans="1:28" x14ac:dyDescent="0.35">
      <c r="A52" s="23" t="s">
        <v>115</v>
      </c>
      <c r="B52" s="61">
        <v>4</v>
      </c>
      <c r="C52" s="65">
        <v>54292115</v>
      </c>
      <c r="D52" s="23" t="s">
        <v>85</v>
      </c>
      <c r="E52" s="23" t="s">
        <v>680</v>
      </c>
      <c r="F52" s="23" t="s">
        <v>15</v>
      </c>
      <c r="G52" s="23" t="s">
        <v>8</v>
      </c>
      <c r="H52" s="23" t="s">
        <v>1022</v>
      </c>
      <c r="I52" s="65">
        <v>3.5714285999999998E-2</v>
      </c>
      <c r="J52" s="65">
        <v>0</v>
      </c>
      <c r="K52" s="65">
        <v>392</v>
      </c>
      <c r="L52" s="65">
        <v>106</v>
      </c>
      <c r="M52" s="30" t="s">
        <v>11</v>
      </c>
      <c r="N52" s="65" t="s">
        <v>11</v>
      </c>
      <c r="O52" s="65" t="s">
        <v>11</v>
      </c>
      <c r="P52" s="23" t="b">
        <v>1</v>
      </c>
      <c r="Q52" s="23" t="s">
        <v>11</v>
      </c>
      <c r="R52" s="23" t="s">
        <v>11</v>
      </c>
      <c r="S52" s="23" t="s">
        <v>13</v>
      </c>
      <c r="T52" s="23" t="s">
        <v>10</v>
      </c>
      <c r="U52" s="23" t="s">
        <v>9</v>
      </c>
      <c r="V52" s="23" t="s">
        <v>1023</v>
      </c>
      <c r="W52" s="65" t="s">
        <v>1014</v>
      </c>
      <c r="X52" s="23" t="s">
        <v>1017</v>
      </c>
      <c r="Y52" s="23" t="s">
        <v>11</v>
      </c>
      <c r="Z52" s="65">
        <v>0.13</v>
      </c>
      <c r="AA52" s="65" t="s">
        <v>1018</v>
      </c>
      <c r="AB52" s="30" t="s">
        <v>1158</v>
      </c>
    </row>
    <row r="53" spans="1:28" x14ac:dyDescent="0.35">
      <c r="A53" s="23" t="s">
        <v>115</v>
      </c>
      <c r="B53" s="61">
        <v>4</v>
      </c>
      <c r="C53" s="65">
        <v>55955040</v>
      </c>
      <c r="D53" s="23" t="s">
        <v>128</v>
      </c>
      <c r="E53" s="23" t="s">
        <v>688</v>
      </c>
      <c r="F53" s="23" t="s">
        <v>15</v>
      </c>
      <c r="G53" s="23" t="s">
        <v>8</v>
      </c>
      <c r="H53" s="23" t="s">
        <v>1022</v>
      </c>
      <c r="I53" s="65">
        <v>3.4129693000000003E-2</v>
      </c>
      <c r="J53" s="65">
        <v>0</v>
      </c>
      <c r="K53" s="65">
        <v>293</v>
      </c>
      <c r="L53" s="65">
        <v>149</v>
      </c>
      <c r="M53" s="30" t="s">
        <v>11</v>
      </c>
      <c r="N53" s="65" t="s">
        <v>11</v>
      </c>
      <c r="O53" s="65" t="s">
        <v>11</v>
      </c>
      <c r="P53" s="23" t="b">
        <v>1</v>
      </c>
      <c r="Q53" s="23" t="s">
        <v>11</v>
      </c>
      <c r="R53" s="23" t="s">
        <v>11</v>
      </c>
      <c r="S53" s="23" t="s">
        <v>13</v>
      </c>
      <c r="T53" s="23" t="s">
        <v>10</v>
      </c>
      <c r="U53" s="23" t="s">
        <v>9</v>
      </c>
      <c r="V53" s="23" t="s">
        <v>1023</v>
      </c>
      <c r="W53" s="65" t="s">
        <v>1014</v>
      </c>
      <c r="X53" s="23" t="s">
        <v>1017</v>
      </c>
      <c r="Y53" s="23" t="s">
        <v>11</v>
      </c>
      <c r="Z53" s="65">
        <v>0.13</v>
      </c>
      <c r="AA53" s="65" t="s">
        <v>1018</v>
      </c>
      <c r="AB53" s="30" t="s">
        <v>1158</v>
      </c>
    </row>
    <row r="54" spans="1:28" x14ac:dyDescent="0.35">
      <c r="A54" s="23" t="s">
        <v>115</v>
      </c>
      <c r="B54" s="61">
        <v>4</v>
      </c>
      <c r="C54" s="65">
        <v>106193769</v>
      </c>
      <c r="D54" s="23" t="s">
        <v>142</v>
      </c>
      <c r="E54" s="23" t="s">
        <v>716</v>
      </c>
      <c r="F54" s="23" t="s">
        <v>15</v>
      </c>
      <c r="G54" s="23" t="s">
        <v>8</v>
      </c>
      <c r="H54" s="23" t="s">
        <v>1022</v>
      </c>
      <c r="I54" s="65">
        <v>3.4351145E-2</v>
      </c>
      <c r="J54" s="65">
        <v>0</v>
      </c>
      <c r="K54" s="65">
        <v>262</v>
      </c>
      <c r="L54" s="65">
        <v>125</v>
      </c>
      <c r="M54" s="30" t="s">
        <v>11</v>
      </c>
      <c r="N54" s="65" t="s">
        <v>11</v>
      </c>
      <c r="O54" s="65" t="s">
        <v>11</v>
      </c>
      <c r="P54" s="23" t="b">
        <v>1</v>
      </c>
      <c r="Q54" s="23" t="b">
        <v>1</v>
      </c>
      <c r="R54" s="23" t="b">
        <v>1</v>
      </c>
      <c r="S54" s="23" t="s">
        <v>13</v>
      </c>
      <c r="T54" s="23" t="s">
        <v>10</v>
      </c>
      <c r="U54" s="23" t="s">
        <v>9</v>
      </c>
      <c r="V54" s="23" t="s">
        <v>1023</v>
      </c>
      <c r="W54" s="65" t="s">
        <v>1014</v>
      </c>
      <c r="X54" s="23" t="s">
        <v>1017</v>
      </c>
      <c r="Y54" s="23" t="s">
        <v>11</v>
      </c>
      <c r="Z54" s="65">
        <v>0.13</v>
      </c>
      <c r="AA54" s="65" t="s">
        <v>1018</v>
      </c>
      <c r="AB54" s="30" t="s">
        <v>1158</v>
      </c>
    </row>
    <row r="55" spans="1:28" x14ac:dyDescent="0.35">
      <c r="A55" s="23" t="s">
        <v>115</v>
      </c>
      <c r="B55" s="61">
        <v>4</v>
      </c>
      <c r="C55" s="65">
        <v>143033775</v>
      </c>
      <c r="D55" s="23" t="s">
        <v>282</v>
      </c>
      <c r="E55" s="23" t="s">
        <v>1047</v>
      </c>
      <c r="F55" s="23" t="s">
        <v>8</v>
      </c>
      <c r="G55" s="23" t="s">
        <v>9</v>
      </c>
      <c r="H55" s="23" t="s">
        <v>1016</v>
      </c>
      <c r="I55" s="65">
        <v>0.25337837800000002</v>
      </c>
      <c r="J55" s="65">
        <v>0</v>
      </c>
      <c r="K55" s="65">
        <v>296</v>
      </c>
      <c r="L55" s="65">
        <v>132</v>
      </c>
      <c r="M55" s="30" t="s">
        <v>11</v>
      </c>
      <c r="N55" s="65" t="s">
        <v>11</v>
      </c>
      <c r="O55" s="65" t="s">
        <v>11</v>
      </c>
      <c r="P55" s="23" t="s">
        <v>11</v>
      </c>
      <c r="Q55" s="23" t="s">
        <v>11</v>
      </c>
      <c r="R55" s="23" t="s">
        <v>11</v>
      </c>
      <c r="S55" s="23" t="s">
        <v>11</v>
      </c>
      <c r="T55" s="23" t="s">
        <v>11</v>
      </c>
      <c r="U55" s="23" t="s">
        <v>11</v>
      </c>
      <c r="V55" s="23" t="s">
        <v>11</v>
      </c>
      <c r="W55" s="65" t="s">
        <v>1014</v>
      </c>
      <c r="X55" s="23" t="s">
        <v>1017</v>
      </c>
      <c r="Y55" s="23" t="s">
        <v>11</v>
      </c>
      <c r="Z55" s="65">
        <v>0.93</v>
      </c>
      <c r="AA55" s="65" t="s">
        <v>1020</v>
      </c>
      <c r="AB55" s="30" t="s">
        <v>1158</v>
      </c>
    </row>
    <row r="56" spans="1:28" x14ac:dyDescent="0.35">
      <c r="A56" s="23" t="s">
        <v>145</v>
      </c>
      <c r="B56" s="61">
        <v>4</v>
      </c>
      <c r="C56" s="65">
        <v>143033775</v>
      </c>
      <c r="D56" s="23" t="s">
        <v>282</v>
      </c>
      <c r="E56" s="23" t="s">
        <v>1047</v>
      </c>
      <c r="F56" s="23" t="s">
        <v>8</v>
      </c>
      <c r="G56" s="23" t="s">
        <v>9</v>
      </c>
      <c r="H56" s="23" t="s">
        <v>1016</v>
      </c>
      <c r="I56" s="65">
        <v>0.16190476200000001</v>
      </c>
      <c r="J56" s="65">
        <v>0</v>
      </c>
      <c r="K56" s="65">
        <v>105</v>
      </c>
      <c r="L56" s="65">
        <v>132</v>
      </c>
      <c r="M56" s="30" t="s">
        <v>11</v>
      </c>
      <c r="N56" s="65" t="s">
        <v>11</v>
      </c>
      <c r="O56" s="65" t="s">
        <v>11</v>
      </c>
      <c r="P56" s="23" t="s">
        <v>11</v>
      </c>
      <c r="Q56" s="23" t="s">
        <v>11</v>
      </c>
      <c r="R56" s="23" t="s">
        <v>11</v>
      </c>
      <c r="S56" s="23" t="s">
        <v>11</v>
      </c>
      <c r="T56" s="23" t="s">
        <v>11</v>
      </c>
      <c r="U56" s="23" t="s">
        <v>11</v>
      </c>
      <c r="V56" s="23" t="s">
        <v>11</v>
      </c>
      <c r="W56" s="65" t="s">
        <v>1014</v>
      </c>
      <c r="X56" s="23" t="s">
        <v>1017</v>
      </c>
      <c r="Y56" s="23" t="s">
        <v>11</v>
      </c>
      <c r="Z56" s="65">
        <v>0.76</v>
      </c>
      <c r="AA56" s="65" t="s">
        <v>1018</v>
      </c>
      <c r="AB56" s="30" t="s">
        <v>1158</v>
      </c>
    </row>
    <row r="57" spans="1:28" x14ac:dyDescent="0.35">
      <c r="A57" s="23" t="s">
        <v>115</v>
      </c>
      <c r="B57" s="61">
        <v>4</v>
      </c>
      <c r="C57" s="65">
        <v>187518888</v>
      </c>
      <c r="D57" s="23" t="s">
        <v>126</v>
      </c>
      <c r="E57" s="23" t="s">
        <v>679</v>
      </c>
      <c r="F57" s="23" t="s">
        <v>8</v>
      </c>
      <c r="G57" s="23" t="s">
        <v>15</v>
      </c>
      <c r="H57" s="23" t="s">
        <v>1022</v>
      </c>
      <c r="I57" s="65">
        <v>0.35087719299999998</v>
      </c>
      <c r="J57" s="65">
        <v>0</v>
      </c>
      <c r="K57" s="65">
        <v>228</v>
      </c>
      <c r="L57" s="65">
        <v>174</v>
      </c>
      <c r="M57" s="30" t="s">
        <v>11</v>
      </c>
      <c r="N57" s="65" t="s">
        <v>11</v>
      </c>
      <c r="O57" s="65" t="s">
        <v>11</v>
      </c>
      <c r="P57" s="23" t="b">
        <v>1</v>
      </c>
      <c r="Q57" s="23" t="s">
        <v>11</v>
      </c>
      <c r="R57" s="23" t="b">
        <v>1</v>
      </c>
      <c r="S57" s="23" t="s">
        <v>13</v>
      </c>
      <c r="T57" s="23" t="s">
        <v>10</v>
      </c>
      <c r="U57" s="23" t="s">
        <v>13</v>
      </c>
      <c r="V57" s="23" t="s">
        <v>1023</v>
      </c>
      <c r="W57" s="65" t="s">
        <v>1014</v>
      </c>
      <c r="X57" s="23" t="s">
        <v>1027</v>
      </c>
      <c r="Y57" s="23" t="s">
        <v>11</v>
      </c>
      <c r="Z57" s="65">
        <v>1</v>
      </c>
      <c r="AA57" s="65" t="s">
        <v>1020</v>
      </c>
      <c r="AB57" s="30" t="s">
        <v>1158</v>
      </c>
    </row>
    <row r="58" spans="1:28" x14ac:dyDescent="0.35">
      <c r="A58" s="23" t="s">
        <v>145</v>
      </c>
      <c r="B58" s="61">
        <v>4</v>
      </c>
      <c r="C58" s="65">
        <v>187518888</v>
      </c>
      <c r="D58" s="23" t="s">
        <v>126</v>
      </c>
      <c r="E58" s="23" t="s">
        <v>679</v>
      </c>
      <c r="F58" s="23" t="s">
        <v>8</v>
      </c>
      <c r="G58" s="23" t="s">
        <v>15</v>
      </c>
      <c r="H58" s="23" t="s">
        <v>1022</v>
      </c>
      <c r="I58" s="65">
        <v>0.127516779</v>
      </c>
      <c r="J58" s="65">
        <v>0</v>
      </c>
      <c r="K58" s="65">
        <v>149</v>
      </c>
      <c r="L58" s="65">
        <v>174</v>
      </c>
      <c r="M58" s="30" t="s">
        <v>11</v>
      </c>
      <c r="N58" s="65" t="s">
        <v>11</v>
      </c>
      <c r="O58" s="65" t="s">
        <v>11</v>
      </c>
      <c r="P58" s="23" t="b">
        <v>1</v>
      </c>
      <c r="Q58" s="23" t="s">
        <v>11</v>
      </c>
      <c r="R58" s="23" t="b">
        <v>1</v>
      </c>
      <c r="S58" s="23" t="s">
        <v>13</v>
      </c>
      <c r="T58" s="23" t="s">
        <v>10</v>
      </c>
      <c r="U58" s="23" t="s">
        <v>13</v>
      </c>
      <c r="V58" s="23" t="s">
        <v>1023</v>
      </c>
      <c r="W58" s="65" t="s">
        <v>1014</v>
      </c>
      <c r="X58" s="23" t="s">
        <v>1027</v>
      </c>
      <c r="Y58" s="23" t="s">
        <v>11</v>
      </c>
      <c r="Z58" s="65">
        <v>0.6</v>
      </c>
      <c r="AA58" s="65" t="s">
        <v>1018</v>
      </c>
      <c r="AB58" s="30" t="s">
        <v>1158</v>
      </c>
    </row>
    <row r="59" spans="1:28" x14ac:dyDescent="0.35">
      <c r="A59" s="23" t="s">
        <v>115</v>
      </c>
      <c r="B59" s="61">
        <v>5</v>
      </c>
      <c r="C59" s="65">
        <v>57754669</v>
      </c>
      <c r="D59" s="23" t="s">
        <v>336</v>
      </c>
      <c r="E59" s="23" t="s">
        <v>1048</v>
      </c>
      <c r="F59" s="23" t="s">
        <v>8</v>
      </c>
      <c r="G59" s="23" t="s">
        <v>20</v>
      </c>
      <c r="H59" s="23" t="s">
        <v>1029</v>
      </c>
      <c r="I59" s="65">
        <v>2.8571428999999999E-2</v>
      </c>
      <c r="J59" s="65">
        <v>0</v>
      </c>
      <c r="K59" s="65">
        <v>490</v>
      </c>
      <c r="L59" s="65">
        <v>116</v>
      </c>
      <c r="M59" s="30" t="s">
        <v>11</v>
      </c>
      <c r="N59" s="65" t="s">
        <v>11</v>
      </c>
      <c r="O59" s="65" t="s">
        <v>11</v>
      </c>
      <c r="P59" s="23" t="s">
        <v>11</v>
      </c>
      <c r="Q59" s="23" t="s">
        <v>11</v>
      </c>
      <c r="R59" s="23" t="s">
        <v>11</v>
      </c>
      <c r="S59" s="23" t="s">
        <v>13</v>
      </c>
      <c r="T59" s="23" t="s">
        <v>11</v>
      </c>
      <c r="U59" s="23" t="s">
        <v>11</v>
      </c>
      <c r="V59" s="23" t="s">
        <v>11</v>
      </c>
      <c r="W59" s="65" t="s">
        <v>11</v>
      </c>
      <c r="X59" s="23" t="s">
        <v>1017</v>
      </c>
      <c r="Y59" s="23" t="s">
        <v>11</v>
      </c>
      <c r="Z59" s="65">
        <v>0.13</v>
      </c>
      <c r="AA59" s="65" t="s">
        <v>1018</v>
      </c>
      <c r="AB59" s="30" t="s">
        <v>1158</v>
      </c>
    </row>
    <row r="60" spans="1:28" x14ac:dyDescent="0.35">
      <c r="A60" s="23" t="s">
        <v>115</v>
      </c>
      <c r="B60" s="61">
        <v>5</v>
      </c>
      <c r="C60" s="65">
        <v>112173848</v>
      </c>
      <c r="D60" s="23" t="s">
        <v>116</v>
      </c>
      <c r="E60" s="23" t="s">
        <v>656</v>
      </c>
      <c r="F60" s="23" t="s">
        <v>15</v>
      </c>
      <c r="G60" s="23" t="s">
        <v>8</v>
      </c>
      <c r="H60" s="23" t="s">
        <v>1022</v>
      </c>
      <c r="I60" s="65">
        <v>0.260465116</v>
      </c>
      <c r="J60" s="65">
        <v>0</v>
      </c>
      <c r="K60" s="65">
        <v>215</v>
      </c>
      <c r="L60" s="65">
        <v>119</v>
      </c>
      <c r="M60" s="30" t="s">
        <v>11</v>
      </c>
      <c r="N60" s="65" t="s">
        <v>11</v>
      </c>
      <c r="O60" s="65" t="s">
        <v>11</v>
      </c>
      <c r="P60" s="23" t="b">
        <v>1</v>
      </c>
      <c r="Q60" s="23" t="b">
        <v>1</v>
      </c>
      <c r="R60" s="23" t="b">
        <v>1</v>
      </c>
      <c r="S60" s="23" t="s">
        <v>13</v>
      </c>
      <c r="T60" s="23" t="s">
        <v>10</v>
      </c>
      <c r="U60" s="23" t="s">
        <v>13</v>
      </c>
      <c r="V60" s="23" t="s">
        <v>1041</v>
      </c>
      <c r="W60" s="65" t="s">
        <v>1014</v>
      </c>
      <c r="X60" s="23" t="s">
        <v>1027</v>
      </c>
      <c r="Y60" s="23" t="s">
        <v>11</v>
      </c>
      <c r="Z60" s="65">
        <v>0.96</v>
      </c>
      <c r="AA60" s="65" t="s">
        <v>1020</v>
      </c>
      <c r="AB60" s="30" t="s">
        <v>1158</v>
      </c>
    </row>
    <row r="61" spans="1:28" x14ac:dyDescent="0.35">
      <c r="A61" s="23" t="s">
        <v>115</v>
      </c>
      <c r="B61" s="61">
        <v>6</v>
      </c>
      <c r="C61" s="65">
        <v>26032136</v>
      </c>
      <c r="D61" s="23" t="s">
        <v>61</v>
      </c>
      <c r="E61" s="23" t="s">
        <v>685</v>
      </c>
      <c r="F61" s="23" t="s">
        <v>8</v>
      </c>
      <c r="G61" s="23" t="s">
        <v>15</v>
      </c>
      <c r="H61" s="23" t="s">
        <v>1022</v>
      </c>
      <c r="I61" s="65">
        <v>4.6052632000000003E-2</v>
      </c>
      <c r="J61" s="65">
        <v>0</v>
      </c>
      <c r="K61" s="65">
        <v>456</v>
      </c>
      <c r="L61" s="65">
        <v>143</v>
      </c>
      <c r="M61" s="30" t="s">
        <v>11</v>
      </c>
      <c r="N61" s="65" t="s">
        <v>11</v>
      </c>
      <c r="O61" s="65" t="s">
        <v>11</v>
      </c>
      <c r="P61" s="23" t="b">
        <v>1</v>
      </c>
      <c r="Q61" s="23" t="s">
        <v>11</v>
      </c>
      <c r="R61" s="23" t="b">
        <v>1</v>
      </c>
      <c r="S61" s="23" t="s">
        <v>13</v>
      </c>
      <c r="T61" s="23" t="s">
        <v>11</v>
      </c>
      <c r="U61" s="23" t="s">
        <v>9</v>
      </c>
      <c r="V61" s="23" t="s">
        <v>1023</v>
      </c>
      <c r="W61" s="65" t="s">
        <v>11</v>
      </c>
      <c r="X61" s="23" t="s">
        <v>1017</v>
      </c>
      <c r="Y61" s="23" t="s">
        <v>11</v>
      </c>
      <c r="Z61" s="65">
        <v>0.17</v>
      </c>
      <c r="AA61" s="65" t="s">
        <v>1018</v>
      </c>
      <c r="AB61" s="30" t="s">
        <v>1158</v>
      </c>
    </row>
    <row r="62" spans="1:28" x14ac:dyDescent="0.35">
      <c r="A62" s="23" t="s">
        <v>115</v>
      </c>
      <c r="B62" s="61">
        <v>6</v>
      </c>
      <c r="C62" s="65">
        <v>26056117</v>
      </c>
      <c r="D62" s="23" t="s">
        <v>269</v>
      </c>
      <c r="E62" s="23" t="s">
        <v>1049</v>
      </c>
      <c r="F62" s="23" t="s">
        <v>8</v>
      </c>
      <c r="G62" s="23" t="s">
        <v>15</v>
      </c>
      <c r="H62" s="23" t="s">
        <v>1016</v>
      </c>
      <c r="I62" s="65">
        <v>0.26530612199999998</v>
      </c>
      <c r="J62" s="65">
        <v>0</v>
      </c>
      <c r="K62" s="65">
        <v>441</v>
      </c>
      <c r="L62" s="65">
        <v>231</v>
      </c>
      <c r="M62" s="30" t="s">
        <v>11</v>
      </c>
      <c r="N62" s="65" t="s">
        <v>11</v>
      </c>
      <c r="O62" s="65" t="s">
        <v>11</v>
      </c>
      <c r="P62" s="23" t="s">
        <v>11</v>
      </c>
      <c r="Q62" s="23" t="b">
        <v>1</v>
      </c>
      <c r="R62" s="23" t="s">
        <v>11</v>
      </c>
      <c r="S62" s="23" t="s">
        <v>11</v>
      </c>
      <c r="T62" s="23" t="s">
        <v>11</v>
      </c>
      <c r="U62" s="23" t="s">
        <v>11</v>
      </c>
      <c r="V62" s="23" t="s">
        <v>11</v>
      </c>
      <c r="W62" s="65" t="s">
        <v>11</v>
      </c>
      <c r="X62" s="23" t="s">
        <v>1017</v>
      </c>
      <c r="Y62" s="23" t="s">
        <v>11</v>
      </c>
      <c r="Z62" s="65">
        <v>0.97</v>
      </c>
      <c r="AA62" s="65" t="s">
        <v>1020</v>
      </c>
      <c r="AB62" s="30" t="s">
        <v>1158</v>
      </c>
    </row>
    <row r="63" spans="1:28" x14ac:dyDescent="0.35">
      <c r="A63" s="23" t="s">
        <v>115</v>
      </c>
      <c r="B63" s="61">
        <v>6</v>
      </c>
      <c r="C63" s="65">
        <v>32163661</v>
      </c>
      <c r="D63" s="23" t="s">
        <v>56</v>
      </c>
      <c r="E63" s="23" t="s">
        <v>1050</v>
      </c>
      <c r="F63" s="23" t="s">
        <v>15</v>
      </c>
      <c r="G63" s="23" t="s">
        <v>9</v>
      </c>
      <c r="H63" s="23" t="s">
        <v>1016</v>
      </c>
      <c r="I63" s="65">
        <v>4.7945204999999998E-2</v>
      </c>
      <c r="J63" s="65">
        <v>0</v>
      </c>
      <c r="K63" s="65">
        <v>292</v>
      </c>
      <c r="L63" s="65">
        <v>86</v>
      </c>
      <c r="M63" s="30" t="s">
        <v>11</v>
      </c>
      <c r="N63" s="65" t="s">
        <v>11</v>
      </c>
      <c r="O63" s="65" t="s">
        <v>11</v>
      </c>
      <c r="P63" s="23" t="s">
        <v>11</v>
      </c>
      <c r="Q63" s="23" t="s">
        <v>11</v>
      </c>
      <c r="R63" s="23" t="s">
        <v>11</v>
      </c>
      <c r="S63" s="23" t="s">
        <v>11</v>
      </c>
      <c r="T63" s="23" t="s">
        <v>11</v>
      </c>
      <c r="U63" s="23" t="s">
        <v>11</v>
      </c>
      <c r="V63" s="23" t="s">
        <v>11</v>
      </c>
      <c r="W63" s="65" t="s">
        <v>11</v>
      </c>
      <c r="X63" s="23" t="s">
        <v>1017</v>
      </c>
      <c r="Y63" s="23" t="s">
        <v>11</v>
      </c>
      <c r="Z63" s="65">
        <v>0.18</v>
      </c>
      <c r="AA63" s="65" t="s">
        <v>1018</v>
      </c>
      <c r="AB63" s="30" t="s">
        <v>1158</v>
      </c>
    </row>
    <row r="64" spans="1:28" x14ac:dyDescent="0.35">
      <c r="A64" s="23" t="s">
        <v>115</v>
      </c>
      <c r="B64" s="61">
        <v>7</v>
      </c>
      <c r="C64" s="65">
        <v>2951918</v>
      </c>
      <c r="D64" s="23" t="s">
        <v>120</v>
      </c>
      <c r="E64" s="23" t="s">
        <v>667</v>
      </c>
      <c r="F64" s="23" t="s">
        <v>8</v>
      </c>
      <c r="G64" s="23" t="s">
        <v>15</v>
      </c>
      <c r="H64" s="23" t="s">
        <v>1022</v>
      </c>
      <c r="I64" s="65">
        <v>0.27131782900000001</v>
      </c>
      <c r="J64" s="65">
        <v>0</v>
      </c>
      <c r="K64" s="65">
        <v>129</v>
      </c>
      <c r="L64" s="65">
        <v>115</v>
      </c>
      <c r="M64" s="30" t="s">
        <v>11</v>
      </c>
      <c r="N64" s="65" t="s">
        <v>11</v>
      </c>
      <c r="O64" s="65" t="s">
        <v>11</v>
      </c>
      <c r="P64" s="23" t="b">
        <v>1</v>
      </c>
      <c r="Q64" s="23" t="s">
        <v>11</v>
      </c>
      <c r="R64" s="23" t="b">
        <v>1</v>
      </c>
      <c r="S64" s="23" t="s">
        <v>13</v>
      </c>
      <c r="T64" s="23" t="s">
        <v>10</v>
      </c>
      <c r="U64" s="23" t="s">
        <v>9</v>
      </c>
      <c r="V64" s="23" t="s">
        <v>1023</v>
      </c>
      <c r="W64" s="65" t="s">
        <v>11</v>
      </c>
      <c r="X64" s="23" t="s">
        <v>1017</v>
      </c>
      <c r="Y64" s="23" t="s">
        <v>11</v>
      </c>
      <c r="Z64" s="65">
        <v>1</v>
      </c>
      <c r="AA64" s="65" t="s">
        <v>1020</v>
      </c>
      <c r="AB64" s="30" t="s">
        <v>1158</v>
      </c>
    </row>
    <row r="65" spans="1:28" x14ac:dyDescent="0.35">
      <c r="A65" s="23" t="s">
        <v>145</v>
      </c>
      <c r="B65" s="61">
        <v>7</v>
      </c>
      <c r="C65" s="65">
        <v>2951918</v>
      </c>
      <c r="D65" s="23" t="s">
        <v>120</v>
      </c>
      <c r="E65" s="23" t="s">
        <v>667</v>
      </c>
      <c r="F65" s="23" t="s">
        <v>8</v>
      </c>
      <c r="G65" s="23" t="s">
        <v>15</v>
      </c>
      <c r="H65" s="23" t="s">
        <v>1022</v>
      </c>
      <c r="I65" s="65">
        <v>0.15151515199999999</v>
      </c>
      <c r="J65" s="65">
        <v>0</v>
      </c>
      <c r="K65" s="65">
        <v>66</v>
      </c>
      <c r="L65" s="65">
        <v>115</v>
      </c>
      <c r="M65" s="30" t="s">
        <v>11</v>
      </c>
      <c r="N65" s="65" t="s">
        <v>11</v>
      </c>
      <c r="O65" s="65" t="s">
        <v>11</v>
      </c>
      <c r="P65" s="23" t="b">
        <v>1</v>
      </c>
      <c r="Q65" s="23" t="s">
        <v>11</v>
      </c>
      <c r="R65" s="23" t="b">
        <v>1</v>
      </c>
      <c r="S65" s="23" t="s">
        <v>13</v>
      </c>
      <c r="T65" s="23" t="s">
        <v>10</v>
      </c>
      <c r="U65" s="23" t="s">
        <v>9</v>
      </c>
      <c r="V65" s="23" t="s">
        <v>1023</v>
      </c>
      <c r="W65" s="65" t="s">
        <v>11</v>
      </c>
      <c r="X65" s="23" t="s">
        <v>1017</v>
      </c>
      <c r="Y65" s="23" t="s">
        <v>11</v>
      </c>
      <c r="Z65" s="65">
        <v>0.71</v>
      </c>
      <c r="AA65" s="65" t="s">
        <v>1018</v>
      </c>
      <c r="AB65" s="30" t="s">
        <v>1158</v>
      </c>
    </row>
    <row r="66" spans="1:28" x14ac:dyDescent="0.35">
      <c r="A66" s="23" t="s">
        <v>115</v>
      </c>
      <c r="B66" s="61">
        <v>7</v>
      </c>
      <c r="C66" s="65">
        <v>151848542</v>
      </c>
      <c r="D66" s="23" t="s">
        <v>24</v>
      </c>
      <c r="E66" s="23" t="s">
        <v>1051</v>
      </c>
      <c r="F66" s="23" t="s">
        <v>8</v>
      </c>
      <c r="G66" s="23" t="s">
        <v>9</v>
      </c>
      <c r="H66" s="23" t="s">
        <v>1016</v>
      </c>
      <c r="I66" s="65">
        <v>0.54601226999999997</v>
      </c>
      <c r="J66" s="65">
        <v>0</v>
      </c>
      <c r="K66" s="65">
        <v>326</v>
      </c>
      <c r="L66" s="65">
        <v>184</v>
      </c>
      <c r="M66" s="30" t="s">
        <v>11</v>
      </c>
      <c r="N66" s="65" t="s">
        <v>11</v>
      </c>
      <c r="O66" s="65" t="s">
        <v>11</v>
      </c>
      <c r="P66" s="23" t="b">
        <v>1</v>
      </c>
      <c r="Q66" s="23" t="b">
        <v>1</v>
      </c>
      <c r="R66" s="23" t="b">
        <v>1</v>
      </c>
      <c r="S66" s="23" t="s">
        <v>13</v>
      </c>
      <c r="T66" s="23" t="s">
        <v>11</v>
      </c>
      <c r="U66" s="23" t="s">
        <v>11</v>
      </c>
      <c r="V66" s="23" t="s">
        <v>11</v>
      </c>
      <c r="W66" s="65" t="s">
        <v>11</v>
      </c>
      <c r="X66" s="23" t="s">
        <v>1017</v>
      </c>
      <c r="Y66" s="23" t="s">
        <v>11</v>
      </c>
      <c r="Z66" s="65">
        <v>1</v>
      </c>
      <c r="AA66" s="65" t="s">
        <v>1020</v>
      </c>
      <c r="AB66" s="30" t="s">
        <v>1158</v>
      </c>
    </row>
    <row r="67" spans="1:28" x14ac:dyDescent="0.35">
      <c r="A67" s="23" t="s">
        <v>145</v>
      </c>
      <c r="B67" s="61">
        <v>7</v>
      </c>
      <c r="C67" s="65">
        <v>151848542</v>
      </c>
      <c r="D67" s="23" t="s">
        <v>24</v>
      </c>
      <c r="E67" s="23" t="s">
        <v>1051</v>
      </c>
      <c r="F67" s="23" t="s">
        <v>8</v>
      </c>
      <c r="G67" s="23" t="s">
        <v>9</v>
      </c>
      <c r="H67" s="23" t="s">
        <v>1016</v>
      </c>
      <c r="I67" s="65">
        <v>0.23125000000000001</v>
      </c>
      <c r="J67" s="65">
        <v>0</v>
      </c>
      <c r="K67" s="65">
        <v>160</v>
      </c>
      <c r="L67" s="65">
        <v>184</v>
      </c>
      <c r="M67" s="30" t="s">
        <v>11</v>
      </c>
      <c r="N67" s="65" t="s">
        <v>11</v>
      </c>
      <c r="O67" s="65" t="s">
        <v>11</v>
      </c>
      <c r="P67" s="23" t="b">
        <v>1</v>
      </c>
      <c r="Q67" s="23" t="b">
        <v>1</v>
      </c>
      <c r="R67" s="23" t="b">
        <v>1</v>
      </c>
      <c r="S67" s="23" t="s">
        <v>13</v>
      </c>
      <c r="T67" s="23" t="s">
        <v>11</v>
      </c>
      <c r="U67" s="23" t="s">
        <v>11</v>
      </c>
      <c r="V67" s="23" t="s">
        <v>11</v>
      </c>
      <c r="W67" s="65" t="s">
        <v>11</v>
      </c>
      <c r="X67" s="23" t="s">
        <v>1017</v>
      </c>
      <c r="Y67" s="23" t="s">
        <v>11</v>
      </c>
      <c r="Z67" s="65">
        <v>1</v>
      </c>
      <c r="AA67" s="65" t="s">
        <v>1020</v>
      </c>
      <c r="AB67" s="30" t="s">
        <v>1158</v>
      </c>
    </row>
    <row r="68" spans="1:28" x14ac:dyDescent="0.35">
      <c r="A68" s="23" t="s">
        <v>115</v>
      </c>
      <c r="B68" s="61">
        <v>8</v>
      </c>
      <c r="C68" s="65">
        <v>128750715</v>
      </c>
      <c r="D68" s="23" t="s">
        <v>307</v>
      </c>
      <c r="E68" s="23" t="s">
        <v>1052</v>
      </c>
      <c r="F68" s="23" t="s">
        <v>8</v>
      </c>
      <c r="G68" s="23" t="s">
        <v>15</v>
      </c>
      <c r="H68" s="23" t="s">
        <v>1016</v>
      </c>
      <c r="I68" s="65">
        <v>0.134615385</v>
      </c>
      <c r="J68" s="65">
        <v>0</v>
      </c>
      <c r="K68" s="65">
        <v>572</v>
      </c>
      <c r="L68" s="65">
        <v>170</v>
      </c>
      <c r="M68" s="30" t="s">
        <v>11</v>
      </c>
      <c r="N68" s="65" t="s">
        <v>11</v>
      </c>
      <c r="O68" s="65" t="s">
        <v>11</v>
      </c>
      <c r="P68" s="23" t="b">
        <v>1</v>
      </c>
      <c r="Q68" s="23" t="s">
        <v>11</v>
      </c>
      <c r="R68" s="23" t="s">
        <v>11</v>
      </c>
      <c r="S68" s="23" t="s">
        <v>13</v>
      </c>
      <c r="T68" s="23" t="s">
        <v>13</v>
      </c>
      <c r="U68" s="23" t="s">
        <v>11</v>
      </c>
      <c r="V68" s="23" t="s">
        <v>1023</v>
      </c>
      <c r="W68" s="65" t="s">
        <v>11</v>
      </c>
      <c r="X68" s="23" t="s">
        <v>1017</v>
      </c>
      <c r="Y68" s="23" t="s">
        <v>11</v>
      </c>
      <c r="Z68" s="65">
        <v>0.49</v>
      </c>
      <c r="AA68" s="65" t="s">
        <v>1018</v>
      </c>
      <c r="AB68" s="30" t="s">
        <v>1158</v>
      </c>
    </row>
    <row r="69" spans="1:28" x14ac:dyDescent="0.35">
      <c r="A69" s="23" t="s">
        <v>145</v>
      </c>
      <c r="B69" s="61">
        <v>8</v>
      </c>
      <c r="C69" s="65">
        <v>128750715</v>
      </c>
      <c r="D69" s="23" t="s">
        <v>307</v>
      </c>
      <c r="E69" s="23" t="s">
        <v>1052</v>
      </c>
      <c r="F69" s="23" t="s">
        <v>8</v>
      </c>
      <c r="G69" s="23" t="s">
        <v>15</v>
      </c>
      <c r="H69" s="23" t="s">
        <v>1016</v>
      </c>
      <c r="I69" s="65">
        <v>6.7183462999999999E-2</v>
      </c>
      <c r="J69" s="65">
        <v>0</v>
      </c>
      <c r="K69" s="65">
        <v>387</v>
      </c>
      <c r="L69" s="65">
        <v>170</v>
      </c>
      <c r="M69" s="30" t="s">
        <v>11</v>
      </c>
      <c r="N69" s="65" t="s">
        <v>11</v>
      </c>
      <c r="O69" s="65" t="s">
        <v>11</v>
      </c>
      <c r="P69" s="23" t="b">
        <v>1</v>
      </c>
      <c r="Q69" s="23" t="s">
        <v>11</v>
      </c>
      <c r="R69" s="23" t="s">
        <v>11</v>
      </c>
      <c r="S69" s="23" t="s">
        <v>13</v>
      </c>
      <c r="T69" s="23" t="s">
        <v>13</v>
      </c>
      <c r="U69" s="23" t="s">
        <v>11</v>
      </c>
      <c r="V69" s="23" t="s">
        <v>1023</v>
      </c>
      <c r="W69" s="65" t="s">
        <v>11</v>
      </c>
      <c r="X69" s="23" t="s">
        <v>1017</v>
      </c>
      <c r="Y69" s="23" t="s">
        <v>11</v>
      </c>
      <c r="Z69" s="65">
        <v>0.79</v>
      </c>
      <c r="AA69" s="65" t="s">
        <v>1018</v>
      </c>
      <c r="AB69" s="30" t="s">
        <v>1158</v>
      </c>
    </row>
    <row r="70" spans="1:28" x14ac:dyDescent="0.35">
      <c r="A70" s="23" t="s">
        <v>115</v>
      </c>
      <c r="B70" s="61">
        <v>8</v>
      </c>
      <c r="C70" s="65">
        <v>145738344</v>
      </c>
      <c r="D70" s="23" t="s">
        <v>136</v>
      </c>
      <c r="E70" s="23" t="s">
        <v>707</v>
      </c>
      <c r="F70" s="23" t="s">
        <v>8</v>
      </c>
      <c r="G70" s="23" t="s">
        <v>15</v>
      </c>
      <c r="H70" s="23" t="s">
        <v>1022</v>
      </c>
      <c r="I70" s="65">
        <v>0.34509803900000002</v>
      </c>
      <c r="J70" s="65">
        <v>0</v>
      </c>
      <c r="K70" s="65">
        <v>255</v>
      </c>
      <c r="L70" s="65">
        <v>94</v>
      </c>
      <c r="M70" s="30" t="s">
        <v>11</v>
      </c>
      <c r="N70" s="65" t="s">
        <v>11</v>
      </c>
      <c r="O70" s="65" t="s">
        <v>11</v>
      </c>
      <c r="P70" s="23" t="b">
        <v>1</v>
      </c>
      <c r="Q70" s="23" t="s">
        <v>11</v>
      </c>
      <c r="R70" s="23" t="s">
        <v>11</v>
      </c>
      <c r="S70" s="23" t="s">
        <v>11</v>
      </c>
      <c r="T70" s="23" t="s">
        <v>11</v>
      </c>
      <c r="U70" s="23" t="s">
        <v>11</v>
      </c>
      <c r="V70" s="23" t="s">
        <v>1023</v>
      </c>
      <c r="W70" s="65" t="s">
        <v>11</v>
      </c>
      <c r="X70" s="23" t="s">
        <v>1017</v>
      </c>
      <c r="Y70" s="23" t="s">
        <v>11</v>
      </c>
      <c r="Z70" s="65">
        <v>1</v>
      </c>
      <c r="AA70" s="65" t="s">
        <v>1020</v>
      </c>
      <c r="AB70" s="30" t="s">
        <v>1158</v>
      </c>
    </row>
    <row r="71" spans="1:28" x14ac:dyDescent="0.35">
      <c r="A71" s="23" t="s">
        <v>145</v>
      </c>
      <c r="B71" s="61">
        <v>8</v>
      </c>
      <c r="C71" s="65">
        <v>145738344</v>
      </c>
      <c r="D71" s="23" t="s">
        <v>136</v>
      </c>
      <c r="E71" s="23" t="s">
        <v>707</v>
      </c>
      <c r="F71" s="23" t="s">
        <v>8</v>
      </c>
      <c r="G71" s="23" t="s">
        <v>15</v>
      </c>
      <c r="H71" s="23" t="s">
        <v>1022</v>
      </c>
      <c r="I71" s="65">
        <v>0.16129032300000001</v>
      </c>
      <c r="J71" s="65">
        <v>0</v>
      </c>
      <c r="K71" s="65">
        <v>62</v>
      </c>
      <c r="L71" s="65">
        <v>94</v>
      </c>
      <c r="M71" s="30" t="s">
        <v>11</v>
      </c>
      <c r="N71" s="65" t="s">
        <v>11</v>
      </c>
      <c r="O71" s="65" t="s">
        <v>11</v>
      </c>
      <c r="P71" s="23" t="b">
        <v>1</v>
      </c>
      <c r="Q71" s="23" t="s">
        <v>11</v>
      </c>
      <c r="R71" s="23" t="s">
        <v>11</v>
      </c>
      <c r="S71" s="23" t="s">
        <v>11</v>
      </c>
      <c r="T71" s="23" t="s">
        <v>11</v>
      </c>
      <c r="U71" s="23" t="s">
        <v>11</v>
      </c>
      <c r="V71" s="23" t="s">
        <v>1023</v>
      </c>
      <c r="W71" s="65" t="s">
        <v>11</v>
      </c>
      <c r="X71" s="23" t="s">
        <v>1017</v>
      </c>
      <c r="Y71" s="23" t="s">
        <v>11</v>
      </c>
      <c r="Z71" s="65">
        <v>0.6</v>
      </c>
      <c r="AA71" s="65" t="s">
        <v>1018</v>
      </c>
      <c r="AB71" s="30" t="s">
        <v>1158</v>
      </c>
    </row>
    <row r="72" spans="1:28" x14ac:dyDescent="0.35">
      <c r="A72" s="23" t="s">
        <v>115</v>
      </c>
      <c r="B72" s="61">
        <v>9</v>
      </c>
      <c r="C72" s="65">
        <v>8340429</v>
      </c>
      <c r="D72" s="23" t="s">
        <v>134</v>
      </c>
      <c r="E72" s="23" t="s">
        <v>702</v>
      </c>
      <c r="F72" s="23" t="s">
        <v>8</v>
      </c>
      <c r="G72" s="23" t="s">
        <v>15</v>
      </c>
      <c r="H72" s="23" t="s">
        <v>1022</v>
      </c>
      <c r="I72" s="65">
        <v>0.65714285699999997</v>
      </c>
      <c r="J72" s="65">
        <v>0</v>
      </c>
      <c r="K72" s="65">
        <v>105</v>
      </c>
      <c r="L72" s="65">
        <v>150</v>
      </c>
      <c r="M72" s="30" t="s">
        <v>11</v>
      </c>
      <c r="N72" s="65" t="s">
        <v>11</v>
      </c>
      <c r="O72" s="65" t="s">
        <v>11</v>
      </c>
      <c r="P72" s="23" t="s">
        <v>11</v>
      </c>
      <c r="Q72" s="23" t="s">
        <v>11</v>
      </c>
      <c r="R72" s="23" t="s">
        <v>11</v>
      </c>
      <c r="S72" s="23" t="s">
        <v>13</v>
      </c>
      <c r="T72" s="23" t="s">
        <v>13</v>
      </c>
      <c r="U72" s="23" t="s">
        <v>9</v>
      </c>
      <c r="V72" s="23" t="s">
        <v>1023</v>
      </c>
      <c r="W72" s="65" t="s">
        <v>1014</v>
      </c>
      <c r="X72" s="23" t="s">
        <v>1017</v>
      </c>
      <c r="Y72" s="23" t="s">
        <v>11</v>
      </c>
      <c r="Z72" s="65">
        <v>1</v>
      </c>
      <c r="AA72" s="65" t="s">
        <v>1020</v>
      </c>
      <c r="AB72" s="30" t="s">
        <v>1158</v>
      </c>
    </row>
    <row r="73" spans="1:28" x14ac:dyDescent="0.35">
      <c r="A73" s="23" t="s">
        <v>145</v>
      </c>
      <c r="B73" s="61">
        <v>9</v>
      </c>
      <c r="C73" s="65">
        <v>8340429</v>
      </c>
      <c r="D73" s="23" t="s">
        <v>134</v>
      </c>
      <c r="E73" s="23" t="s">
        <v>702</v>
      </c>
      <c r="F73" s="23" t="s">
        <v>8</v>
      </c>
      <c r="G73" s="23" t="s">
        <v>15</v>
      </c>
      <c r="H73" s="23" t="s">
        <v>1022</v>
      </c>
      <c r="I73" s="65">
        <v>0.15789473700000001</v>
      </c>
      <c r="J73" s="65">
        <v>0</v>
      </c>
      <c r="K73" s="65">
        <v>76</v>
      </c>
      <c r="L73" s="65">
        <v>150</v>
      </c>
      <c r="M73" s="30" t="s">
        <v>11</v>
      </c>
      <c r="N73" s="65" t="s">
        <v>11</v>
      </c>
      <c r="O73" s="65" t="s">
        <v>11</v>
      </c>
      <c r="P73" s="23" t="s">
        <v>11</v>
      </c>
      <c r="Q73" s="23" t="s">
        <v>11</v>
      </c>
      <c r="R73" s="23" t="s">
        <v>11</v>
      </c>
      <c r="S73" s="23" t="s">
        <v>13</v>
      </c>
      <c r="T73" s="23" t="s">
        <v>13</v>
      </c>
      <c r="U73" s="23" t="s">
        <v>9</v>
      </c>
      <c r="V73" s="23" t="s">
        <v>1023</v>
      </c>
      <c r="W73" s="65" t="s">
        <v>1014</v>
      </c>
      <c r="X73" s="23" t="s">
        <v>1017</v>
      </c>
      <c r="Y73" s="23" t="s">
        <v>11</v>
      </c>
      <c r="Z73" s="65">
        <v>0.57999999999999996</v>
      </c>
      <c r="AA73" s="65" t="s">
        <v>1018</v>
      </c>
      <c r="AB73" s="30" t="s">
        <v>1158</v>
      </c>
    </row>
    <row r="74" spans="1:28" x14ac:dyDescent="0.35">
      <c r="A74" s="23" t="s">
        <v>115</v>
      </c>
      <c r="B74" s="61">
        <v>9</v>
      </c>
      <c r="C74" s="65">
        <v>8524988</v>
      </c>
      <c r="D74" s="23" t="s">
        <v>134</v>
      </c>
      <c r="E74" s="23" t="s">
        <v>703</v>
      </c>
      <c r="F74" s="23" t="s">
        <v>8</v>
      </c>
      <c r="G74" s="23" t="s">
        <v>9</v>
      </c>
      <c r="H74" s="23" t="s">
        <v>1022</v>
      </c>
      <c r="I74" s="65">
        <v>7.0866141999999993E-2</v>
      </c>
      <c r="J74" s="65">
        <v>0</v>
      </c>
      <c r="K74" s="65">
        <v>127</v>
      </c>
      <c r="L74" s="65">
        <v>144</v>
      </c>
      <c r="M74" s="30" t="s">
        <v>11</v>
      </c>
      <c r="N74" s="65" t="s">
        <v>11</v>
      </c>
      <c r="O74" s="65" t="s">
        <v>11</v>
      </c>
      <c r="P74" s="23" t="s">
        <v>11</v>
      </c>
      <c r="Q74" s="23" t="s">
        <v>11</v>
      </c>
      <c r="R74" s="23" t="s">
        <v>11</v>
      </c>
      <c r="S74" s="23" t="s">
        <v>13</v>
      </c>
      <c r="T74" s="23" t="s">
        <v>13</v>
      </c>
      <c r="U74" s="23" t="s">
        <v>9</v>
      </c>
      <c r="V74" s="23" t="s">
        <v>1041</v>
      </c>
      <c r="W74" s="65" t="s">
        <v>1014</v>
      </c>
      <c r="X74" s="23" t="s">
        <v>1027</v>
      </c>
      <c r="Y74" s="23" t="s">
        <v>11</v>
      </c>
      <c r="Z74" s="65">
        <v>0.12</v>
      </c>
      <c r="AA74" s="65" t="s">
        <v>1018</v>
      </c>
      <c r="AB74" s="30" t="s">
        <v>1158</v>
      </c>
    </row>
    <row r="75" spans="1:28" x14ac:dyDescent="0.35">
      <c r="A75" s="23" t="s">
        <v>115</v>
      </c>
      <c r="B75" s="61">
        <v>9</v>
      </c>
      <c r="C75" s="65">
        <v>80343435</v>
      </c>
      <c r="D75" s="23" t="s">
        <v>127</v>
      </c>
      <c r="E75" s="23" t="s">
        <v>682</v>
      </c>
      <c r="F75" s="23" t="s">
        <v>9</v>
      </c>
      <c r="G75" s="23" t="s">
        <v>8</v>
      </c>
      <c r="H75" s="23" t="s">
        <v>1022</v>
      </c>
      <c r="I75" s="65">
        <v>0.24221453300000001</v>
      </c>
      <c r="J75" s="65">
        <v>0</v>
      </c>
      <c r="K75" s="65">
        <v>289</v>
      </c>
      <c r="L75" s="65">
        <v>70</v>
      </c>
      <c r="M75" s="30" t="s">
        <v>11</v>
      </c>
      <c r="N75" s="65" t="s">
        <v>11</v>
      </c>
      <c r="O75" s="65" t="s">
        <v>11</v>
      </c>
      <c r="P75" s="23" t="b">
        <v>1</v>
      </c>
      <c r="Q75" s="23" t="s">
        <v>11</v>
      </c>
      <c r="R75" s="23" t="s">
        <v>11</v>
      </c>
      <c r="S75" s="23" t="s">
        <v>13</v>
      </c>
      <c r="T75" s="23" t="s">
        <v>13</v>
      </c>
      <c r="U75" s="23" t="s">
        <v>13</v>
      </c>
      <c r="V75" s="23" t="s">
        <v>1023</v>
      </c>
      <c r="W75" s="65" t="s">
        <v>11</v>
      </c>
      <c r="X75" s="23" t="s">
        <v>1027</v>
      </c>
      <c r="Y75" s="23" t="s">
        <v>11</v>
      </c>
      <c r="Z75" s="65">
        <v>0.89</v>
      </c>
      <c r="AA75" s="65" t="s">
        <v>1020</v>
      </c>
      <c r="AB75" s="30" t="s">
        <v>1158</v>
      </c>
    </row>
    <row r="76" spans="1:28" x14ac:dyDescent="0.35">
      <c r="A76" s="23" t="s">
        <v>145</v>
      </c>
      <c r="B76" s="61">
        <v>9</v>
      </c>
      <c r="C76" s="65">
        <v>80343435</v>
      </c>
      <c r="D76" s="23" t="s">
        <v>127</v>
      </c>
      <c r="E76" s="23" t="s">
        <v>682</v>
      </c>
      <c r="F76" s="23" t="s">
        <v>9</v>
      </c>
      <c r="G76" s="23" t="s">
        <v>8</v>
      </c>
      <c r="H76" s="23" t="s">
        <v>1022</v>
      </c>
      <c r="I76" s="65">
        <v>0.158415842</v>
      </c>
      <c r="J76" s="65">
        <v>0</v>
      </c>
      <c r="K76" s="65">
        <v>101</v>
      </c>
      <c r="L76" s="65">
        <v>70</v>
      </c>
      <c r="M76" s="30" t="s">
        <v>11</v>
      </c>
      <c r="N76" s="65" t="s">
        <v>11</v>
      </c>
      <c r="O76" s="65" t="s">
        <v>11</v>
      </c>
      <c r="P76" s="23" t="b">
        <v>1</v>
      </c>
      <c r="Q76" s="23" t="s">
        <v>11</v>
      </c>
      <c r="R76" s="23" t="s">
        <v>11</v>
      </c>
      <c r="S76" s="23" t="s">
        <v>13</v>
      </c>
      <c r="T76" s="23" t="s">
        <v>13</v>
      </c>
      <c r="U76" s="23" t="s">
        <v>13</v>
      </c>
      <c r="V76" s="23" t="s">
        <v>1023</v>
      </c>
      <c r="W76" s="65" t="s">
        <v>11</v>
      </c>
      <c r="X76" s="23" t="s">
        <v>1027</v>
      </c>
      <c r="Y76" s="23" t="s">
        <v>11</v>
      </c>
      <c r="Z76" s="65">
        <v>0.59</v>
      </c>
      <c r="AA76" s="65" t="s">
        <v>1018</v>
      </c>
      <c r="AB76" s="30" t="s">
        <v>1158</v>
      </c>
    </row>
    <row r="77" spans="1:28" x14ac:dyDescent="0.35">
      <c r="A77" s="23" t="s">
        <v>115</v>
      </c>
      <c r="B77" s="61">
        <v>9</v>
      </c>
      <c r="C77" s="65">
        <v>110248203</v>
      </c>
      <c r="D77" s="23" t="s">
        <v>129</v>
      </c>
      <c r="E77" s="23" t="s">
        <v>689</v>
      </c>
      <c r="F77" s="23" t="s">
        <v>8</v>
      </c>
      <c r="G77" s="23" t="s">
        <v>15</v>
      </c>
      <c r="H77" s="23" t="s">
        <v>1022</v>
      </c>
      <c r="I77" s="65">
        <v>0.23809523799999999</v>
      </c>
      <c r="J77" s="65">
        <v>0</v>
      </c>
      <c r="K77" s="65">
        <v>231</v>
      </c>
      <c r="L77" s="65">
        <v>81</v>
      </c>
      <c r="M77" s="30" t="s">
        <v>11</v>
      </c>
      <c r="N77" s="65" t="s">
        <v>11</v>
      </c>
      <c r="O77" s="65" t="s">
        <v>11</v>
      </c>
      <c r="P77" s="23" t="b">
        <v>1</v>
      </c>
      <c r="Q77" s="23" t="s">
        <v>11</v>
      </c>
      <c r="R77" s="23" t="s">
        <v>11</v>
      </c>
      <c r="S77" s="23" t="s">
        <v>13</v>
      </c>
      <c r="T77" s="23" t="s">
        <v>13</v>
      </c>
      <c r="U77" s="23" t="s">
        <v>9</v>
      </c>
      <c r="V77" s="23" t="s">
        <v>1023</v>
      </c>
      <c r="W77" s="65" t="s">
        <v>11</v>
      </c>
      <c r="X77" s="23" t="s">
        <v>1017</v>
      </c>
      <c r="Y77" s="23" t="s">
        <v>11</v>
      </c>
      <c r="Z77" s="65">
        <v>0.87</v>
      </c>
      <c r="AA77" s="65" t="s">
        <v>1020</v>
      </c>
      <c r="AB77" s="30" t="s">
        <v>1158</v>
      </c>
    </row>
    <row r="78" spans="1:28" x14ac:dyDescent="0.35">
      <c r="A78" s="23" t="s">
        <v>145</v>
      </c>
      <c r="B78" s="61">
        <v>9</v>
      </c>
      <c r="C78" s="65">
        <v>110248203</v>
      </c>
      <c r="D78" s="23" t="s">
        <v>129</v>
      </c>
      <c r="E78" s="23" t="s">
        <v>689</v>
      </c>
      <c r="F78" s="23" t="s">
        <v>8</v>
      </c>
      <c r="G78" s="23" t="s">
        <v>15</v>
      </c>
      <c r="H78" s="23" t="s">
        <v>1022</v>
      </c>
      <c r="I78" s="65">
        <v>0.15789473700000001</v>
      </c>
      <c r="J78" s="65">
        <v>0</v>
      </c>
      <c r="K78" s="65">
        <v>114</v>
      </c>
      <c r="L78" s="65">
        <v>81</v>
      </c>
      <c r="M78" s="30" t="s">
        <v>11</v>
      </c>
      <c r="N78" s="65" t="s">
        <v>11</v>
      </c>
      <c r="O78" s="65" t="s">
        <v>11</v>
      </c>
      <c r="P78" s="23" t="b">
        <v>1</v>
      </c>
      <c r="Q78" s="23" t="s">
        <v>11</v>
      </c>
      <c r="R78" s="23" t="s">
        <v>11</v>
      </c>
      <c r="S78" s="23" t="s">
        <v>13</v>
      </c>
      <c r="T78" s="23" t="s">
        <v>13</v>
      </c>
      <c r="U78" s="23" t="s">
        <v>9</v>
      </c>
      <c r="V78" s="23" t="s">
        <v>1023</v>
      </c>
      <c r="W78" s="65" t="s">
        <v>11</v>
      </c>
      <c r="X78" s="23" t="s">
        <v>1017</v>
      </c>
      <c r="Y78" s="23" t="s">
        <v>11</v>
      </c>
      <c r="Z78" s="65">
        <v>0.57999999999999996</v>
      </c>
      <c r="AA78" s="65" t="s">
        <v>1018</v>
      </c>
      <c r="AB78" s="30" t="s">
        <v>1158</v>
      </c>
    </row>
    <row r="79" spans="1:28" x14ac:dyDescent="0.35">
      <c r="A79" s="23" t="s">
        <v>115</v>
      </c>
      <c r="B79" s="61">
        <v>10</v>
      </c>
      <c r="C79" s="65">
        <v>70450591</v>
      </c>
      <c r="D79" s="23" t="s">
        <v>141</v>
      </c>
      <c r="E79" s="23" t="s">
        <v>715</v>
      </c>
      <c r="F79" s="23" t="s">
        <v>15</v>
      </c>
      <c r="G79" s="23" t="s">
        <v>20</v>
      </c>
      <c r="H79" s="23" t="s">
        <v>1022</v>
      </c>
      <c r="I79" s="65">
        <v>0.28181818199999997</v>
      </c>
      <c r="J79" s="65">
        <v>0</v>
      </c>
      <c r="K79" s="65">
        <v>330</v>
      </c>
      <c r="L79" s="65">
        <v>205</v>
      </c>
      <c r="M79" s="30" t="s">
        <v>11</v>
      </c>
      <c r="N79" s="65" t="s">
        <v>11</v>
      </c>
      <c r="O79" s="65" t="s">
        <v>11</v>
      </c>
      <c r="P79" s="23" t="b">
        <v>1</v>
      </c>
      <c r="Q79" s="23" t="s">
        <v>11</v>
      </c>
      <c r="R79" s="23" t="s">
        <v>11</v>
      </c>
      <c r="S79" s="23" t="s">
        <v>10</v>
      </c>
      <c r="T79" s="23" t="s">
        <v>10</v>
      </c>
      <c r="U79" s="23" t="s">
        <v>9</v>
      </c>
      <c r="V79" s="23" t="s">
        <v>1023</v>
      </c>
      <c r="W79" s="65" t="s">
        <v>11</v>
      </c>
      <c r="X79" s="23" t="s">
        <v>1017</v>
      </c>
      <c r="Y79" s="23" t="s">
        <v>11</v>
      </c>
      <c r="Z79" s="65">
        <v>1</v>
      </c>
      <c r="AA79" s="65" t="s">
        <v>1020</v>
      </c>
      <c r="AB79" s="30" t="s">
        <v>1158</v>
      </c>
    </row>
    <row r="80" spans="1:28" x14ac:dyDescent="0.35">
      <c r="A80" s="23" t="s">
        <v>145</v>
      </c>
      <c r="B80" s="61">
        <v>10</v>
      </c>
      <c r="C80" s="65">
        <v>70450591</v>
      </c>
      <c r="D80" s="23" t="s">
        <v>141</v>
      </c>
      <c r="E80" s="23" t="s">
        <v>715</v>
      </c>
      <c r="F80" s="23" t="s">
        <v>15</v>
      </c>
      <c r="G80" s="23" t="s">
        <v>20</v>
      </c>
      <c r="H80" s="23" t="s">
        <v>1022</v>
      </c>
      <c r="I80" s="65">
        <v>8.9820359000000002E-2</v>
      </c>
      <c r="J80" s="65">
        <v>0</v>
      </c>
      <c r="K80" s="65">
        <v>167</v>
      </c>
      <c r="L80" s="65">
        <v>205</v>
      </c>
      <c r="M80" s="30" t="s">
        <v>11</v>
      </c>
      <c r="N80" s="65" t="s">
        <v>11</v>
      </c>
      <c r="O80" s="65" t="s">
        <v>11</v>
      </c>
      <c r="P80" s="23" t="b">
        <v>1</v>
      </c>
      <c r="Q80" s="23" t="s">
        <v>11</v>
      </c>
      <c r="R80" s="23" t="s">
        <v>11</v>
      </c>
      <c r="S80" s="23" t="s">
        <v>10</v>
      </c>
      <c r="T80" s="23" t="s">
        <v>10</v>
      </c>
      <c r="U80" s="23" t="s">
        <v>9</v>
      </c>
      <c r="V80" s="23" t="s">
        <v>1023</v>
      </c>
      <c r="W80" s="65" t="s">
        <v>11</v>
      </c>
      <c r="X80" s="23" t="s">
        <v>1017</v>
      </c>
      <c r="Y80" s="23" t="s">
        <v>11</v>
      </c>
      <c r="Z80" s="65">
        <v>0.51</v>
      </c>
      <c r="AA80" s="65" t="s">
        <v>1018</v>
      </c>
      <c r="AB80" s="30" t="s">
        <v>1158</v>
      </c>
    </row>
    <row r="81" spans="1:28" x14ac:dyDescent="0.35">
      <c r="A81" s="23" t="s">
        <v>115</v>
      </c>
      <c r="B81" s="61">
        <v>10</v>
      </c>
      <c r="C81" s="65">
        <v>104353411</v>
      </c>
      <c r="D81" s="23" t="s">
        <v>107</v>
      </c>
      <c r="E81" s="23" t="s">
        <v>703</v>
      </c>
      <c r="F81" s="23" t="s">
        <v>15</v>
      </c>
      <c r="G81" s="23" t="s">
        <v>20</v>
      </c>
      <c r="H81" s="23" t="s">
        <v>1022</v>
      </c>
      <c r="I81" s="65">
        <v>0.262222222</v>
      </c>
      <c r="J81" s="65">
        <v>0</v>
      </c>
      <c r="K81" s="65">
        <v>225</v>
      </c>
      <c r="L81" s="65">
        <v>109</v>
      </c>
      <c r="M81" s="30" t="s">
        <v>11</v>
      </c>
      <c r="N81" s="65" t="s">
        <v>11</v>
      </c>
      <c r="O81" s="65" t="s">
        <v>11</v>
      </c>
      <c r="P81" s="23" t="b">
        <v>1</v>
      </c>
      <c r="Q81" s="23" t="s">
        <v>11</v>
      </c>
      <c r="R81" s="23" t="s">
        <v>11</v>
      </c>
      <c r="S81" s="23" t="s">
        <v>13</v>
      </c>
      <c r="T81" s="23" t="s">
        <v>13</v>
      </c>
      <c r="U81" s="23" t="s">
        <v>13</v>
      </c>
      <c r="V81" s="23" t="s">
        <v>1023</v>
      </c>
      <c r="W81" s="65" t="s">
        <v>11</v>
      </c>
      <c r="X81" s="23" t="s">
        <v>1027</v>
      </c>
      <c r="Y81" s="23" t="s">
        <v>11</v>
      </c>
      <c r="Z81" s="65">
        <v>0.96</v>
      </c>
      <c r="AA81" s="65" t="s">
        <v>1020</v>
      </c>
      <c r="AB81" s="30" t="s">
        <v>1158</v>
      </c>
    </row>
    <row r="82" spans="1:28" x14ac:dyDescent="0.35">
      <c r="A82" s="23" t="s">
        <v>145</v>
      </c>
      <c r="B82" s="61">
        <v>10</v>
      </c>
      <c r="C82" s="65">
        <v>104353411</v>
      </c>
      <c r="D82" s="23" t="s">
        <v>107</v>
      </c>
      <c r="E82" s="23" t="s">
        <v>703</v>
      </c>
      <c r="F82" s="23" t="s">
        <v>15</v>
      </c>
      <c r="G82" s="23" t="s">
        <v>20</v>
      </c>
      <c r="H82" s="23" t="s">
        <v>1022</v>
      </c>
      <c r="I82" s="65">
        <v>0.149122807</v>
      </c>
      <c r="J82" s="65">
        <v>0</v>
      </c>
      <c r="K82" s="65">
        <v>114</v>
      </c>
      <c r="L82" s="65">
        <v>109</v>
      </c>
      <c r="M82" s="30" t="s">
        <v>11</v>
      </c>
      <c r="N82" s="65" t="s">
        <v>11</v>
      </c>
      <c r="O82" s="65" t="s">
        <v>11</v>
      </c>
      <c r="P82" s="23" t="b">
        <v>1</v>
      </c>
      <c r="Q82" s="23" t="s">
        <v>11</v>
      </c>
      <c r="R82" s="23" t="s">
        <v>11</v>
      </c>
      <c r="S82" s="23" t="s">
        <v>13</v>
      </c>
      <c r="T82" s="23" t="s">
        <v>13</v>
      </c>
      <c r="U82" s="23" t="s">
        <v>13</v>
      </c>
      <c r="V82" s="23" t="s">
        <v>1023</v>
      </c>
      <c r="W82" s="65" t="s">
        <v>11</v>
      </c>
      <c r="X82" s="23" t="s">
        <v>1027</v>
      </c>
      <c r="Y82" s="23" t="s">
        <v>11</v>
      </c>
      <c r="Z82" s="65">
        <v>0.85</v>
      </c>
      <c r="AA82" s="65" t="s">
        <v>1020</v>
      </c>
      <c r="AB82" s="30" t="s">
        <v>1158</v>
      </c>
    </row>
    <row r="83" spans="1:28" x14ac:dyDescent="0.35">
      <c r="A83" s="23" t="s">
        <v>115</v>
      </c>
      <c r="B83" s="61">
        <v>11</v>
      </c>
      <c r="C83" s="65">
        <v>119148918</v>
      </c>
      <c r="D83" s="23" t="s">
        <v>121</v>
      </c>
      <c r="E83" s="23" t="s">
        <v>668</v>
      </c>
      <c r="F83" s="23" t="s">
        <v>8</v>
      </c>
      <c r="G83" s="23" t="s">
        <v>15</v>
      </c>
      <c r="H83" s="23" t="s">
        <v>1022</v>
      </c>
      <c r="I83" s="65">
        <v>0.41666666699999999</v>
      </c>
      <c r="J83" s="65">
        <v>0</v>
      </c>
      <c r="K83" s="65">
        <v>192</v>
      </c>
      <c r="L83" s="65">
        <v>135</v>
      </c>
      <c r="M83" s="30" t="s">
        <v>11</v>
      </c>
      <c r="N83" s="65" t="s">
        <v>11</v>
      </c>
      <c r="O83" s="65" t="s">
        <v>11</v>
      </c>
      <c r="P83" s="23" t="b">
        <v>1</v>
      </c>
      <c r="Q83" s="23" t="s">
        <v>11</v>
      </c>
      <c r="R83" s="23" t="s">
        <v>11</v>
      </c>
      <c r="S83" s="23" t="s">
        <v>13</v>
      </c>
      <c r="T83" s="23" t="s">
        <v>13</v>
      </c>
      <c r="U83" s="23" t="s">
        <v>13</v>
      </c>
      <c r="V83" s="23" t="s">
        <v>1023</v>
      </c>
      <c r="W83" s="65" t="s">
        <v>1014</v>
      </c>
      <c r="X83" s="23" t="s">
        <v>1027</v>
      </c>
      <c r="Y83" s="23" t="s">
        <v>11</v>
      </c>
      <c r="Z83" s="65">
        <v>1</v>
      </c>
      <c r="AA83" s="65" t="s">
        <v>1020</v>
      </c>
      <c r="AB83" s="30" t="s">
        <v>1158</v>
      </c>
    </row>
    <row r="84" spans="1:28" x14ac:dyDescent="0.35">
      <c r="A84" s="23" t="s">
        <v>115</v>
      </c>
      <c r="B84" s="61">
        <v>12</v>
      </c>
      <c r="C84" s="65">
        <v>46230393</v>
      </c>
      <c r="D84" s="23" t="s">
        <v>117</v>
      </c>
      <c r="E84" s="23" t="s">
        <v>660</v>
      </c>
      <c r="F84" s="23" t="s">
        <v>15</v>
      </c>
      <c r="G84" s="23" t="s">
        <v>8</v>
      </c>
      <c r="H84" s="23" t="s">
        <v>1022</v>
      </c>
      <c r="I84" s="65">
        <v>0.22303921600000001</v>
      </c>
      <c r="J84" s="65">
        <v>0</v>
      </c>
      <c r="K84" s="65">
        <v>408</v>
      </c>
      <c r="L84" s="65">
        <v>113</v>
      </c>
      <c r="M84" s="30" t="s">
        <v>11</v>
      </c>
      <c r="N84" s="65" t="s">
        <v>11</v>
      </c>
      <c r="O84" s="65" t="s">
        <v>11</v>
      </c>
      <c r="P84" s="23" t="b">
        <v>1</v>
      </c>
      <c r="Q84" s="23" t="s">
        <v>11</v>
      </c>
      <c r="R84" s="23" t="b">
        <v>1</v>
      </c>
      <c r="S84" s="23" t="s">
        <v>13</v>
      </c>
      <c r="T84" s="23" t="s">
        <v>10</v>
      </c>
      <c r="U84" s="23" t="s">
        <v>9</v>
      </c>
      <c r="V84" s="23" t="s">
        <v>1023</v>
      </c>
      <c r="W84" s="65" t="s">
        <v>11</v>
      </c>
      <c r="X84" s="23" t="s">
        <v>1017</v>
      </c>
      <c r="Y84" s="23" t="s">
        <v>11</v>
      </c>
      <c r="Z84" s="65">
        <v>1</v>
      </c>
      <c r="AA84" s="65" t="s">
        <v>1020</v>
      </c>
      <c r="AB84" s="30" t="s">
        <v>1158</v>
      </c>
    </row>
    <row r="85" spans="1:28" x14ac:dyDescent="0.35">
      <c r="A85" s="23" t="s">
        <v>115</v>
      </c>
      <c r="B85" s="61">
        <v>12</v>
      </c>
      <c r="C85" s="65">
        <v>46245965</v>
      </c>
      <c r="D85" s="23" t="s">
        <v>117</v>
      </c>
      <c r="E85" s="23" t="s">
        <v>659</v>
      </c>
      <c r="F85" s="23" t="s">
        <v>15</v>
      </c>
      <c r="G85" s="23" t="s">
        <v>8</v>
      </c>
      <c r="H85" s="23" t="s">
        <v>1022</v>
      </c>
      <c r="I85" s="65">
        <v>0.24719101099999999</v>
      </c>
      <c r="J85" s="65">
        <v>0</v>
      </c>
      <c r="K85" s="65">
        <v>356</v>
      </c>
      <c r="L85" s="65">
        <v>168</v>
      </c>
      <c r="M85" s="30" t="s">
        <v>11</v>
      </c>
      <c r="N85" s="65" t="s">
        <v>11</v>
      </c>
      <c r="O85" s="65" t="s">
        <v>11</v>
      </c>
      <c r="P85" s="23" t="b">
        <v>1</v>
      </c>
      <c r="Q85" s="23" t="s">
        <v>11</v>
      </c>
      <c r="R85" s="23" t="b">
        <v>1</v>
      </c>
      <c r="S85" s="23" t="s">
        <v>13</v>
      </c>
      <c r="T85" s="23" t="s">
        <v>10</v>
      </c>
      <c r="U85" s="23" t="s">
        <v>9</v>
      </c>
      <c r="V85" s="23" t="s">
        <v>1023</v>
      </c>
      <c r="W85" s="65" t="s">
        <v>11</v>
      </c>
      <c r="X85" s="23" t="s">
        <v>1017</v>
      </c>
      <c r="Y85" s="23" t="s">
        <v>11</v>
      </c>
      <c r="Z85" s="65">
        <v>1</v>
      </c>
      <c r="AA85" s="65" t="s">
        <v>1020</v>
      </c>
      <c r="AB85" s="30" t="s">
        <v>1158</v>
      </c>
    </row>
    <row r="86" spans="1:28" x14ac:dyDescent="0.35">
      <c r="A86" s="23" t="s">
        <v>145</v>
      </c>
      <c r="B86" s="61">
        <v>12</v>
      </c>
      <c r="C86" s="65">
        <v>46245965</v>
      </c>
      <c r="D86" s="23" t="s">
        <v>117</v>
      </c>
      <c r="E86" s="23" t="s">
        <v>659</v>
      </c>
      <c r="F86" s="23" t="s">
        <v>15</v>
      </c>
      <c r="G86" s="23" t="s">
        <v>8</v>
      </c>
      <c r="H86" s="23" t="s">
        <v>1022</v>
      </c>
      <c r="I86" s="65">
        <v>0.13636363600000001</v>
      </c>
      <c r="J86" s="65">
        <v>0</v>
      </c>
      <c r="K86" s="65">
        <v>154</v>
      </c>
      <c r="L86" s="65">
        <v>168</v>
      </c>
      <c r="M86" s="30" t="s">
        <v>11</v>
      </c>
      <c r="N86" s="65" t="s">
        <v>11</v>
      </c>
      <c r="O86" s="65" t="s">
        <v>11</v>
      </c>
      <c r="P86" s="23" t="b">
        <v>1</v>
      </c>
      <c r="Q86" s="23" t="s">
        <v>11</v>
      </c>
      <c r="R86" s="23" t="b">
        <v>1</v>
      </c>
      <c r="S86" s="23" t="s">
        <v>13</v>
      </c>
      <c r="T86" s="23" t="s">
        <v>10</v>
      </c>
      <c r="U86" s="23" t="s">
        <v>9</v>
      </c>
      <c r="V86" s="23" t="s">
        <v>1023</v>
      </c>
      <c r="W86" s="65" t="s">
        <v>11</v>
      </c>
      <c r="X86" s="23" t="s">
        <v>1017</v>
      </c>
      <c r="Y86" s="23" t="s">
        <v>11</v>
      </c>
      <c r="Z86" s="65">
        <v>0.64</v>
      </c>
      <c r="AA86" s="65" t="s">
        <v>1018</v>
      </c>
      <c r="AB86" s="30" t="s">
        <v>1158</v>
      </c>
    </row>
    <row r="87" spans="1:28" x14ac:dyDescent="0.35">
      <c r="A87" s="23" t="s">
        <v>115</v>
      </c>
      <c r="B87" s="61">
        <v>12</v>
      </c>
      <c r="C87" s="65">
        <v>69233081</v>
      </c>
      <c r="D87" s="23" t="s">
        <v>131</v>
      </c>
      <c r="E87" s="23" t="s">
        <v>693</v>
      </c>
      <c r="F87" s="23" t="s">
        <v>15</v>
      </c>
      <c r="G87" s="23" t="s">
        <v>8</v>
      </c>
      <c r="H87" s="23" t="s">
        <v>1022</v>
      </c>
      <c r="I87" s="65">
        <v>0.21649484499999999</v>
      </c>
      <c r="J87" s="65">
        <v>0</v>
      </c>
      <c r="K87" s="65">
        <v>291</v>
      </c>
      <c r="L87" s="65">
        <v>108</v>
      </c>
      <c r="M87" s="30" t="s">
        <v>11</v>
      </c>
      <c r="N87" s="65" t="s">
        <v>11</v>
      </c>
      <c r="O87" s="65" t="s">
        <v>11</v>
      </c>
      <c r="P87" s="23" t="b">
        <v>1</v>
      </c>
      <c r="Q87" s="23" t="s">
        <v>11</v>
      </c>
      <c r="R87" s="23" t="s">
        <v>11</v>
      </c>
      <c r="S87" s="23" t="s">
        <v>13</v>
      </c>
      <c r="T87" s="23" t="s">
        <v>11</v>
      </c>
      <c r="U87" s="23" t="s">
        <v>9</v>
      </c>
      <c r="V87" s="23" t="s">
        <v>1023</v>
      </c>
      <c r="W87" s="65" t="s">
        <v>11</v>
      </c>
      <c r="X87" s="23" t="s">
        <v>1017</v>
      </c>
      <c r="Y87" s="23" t="s">
        <v>11</v>
      </c>
      <c r="Z87" s="65">
        <v>1</v>
      </c>
      <c r="AA87" s="65" t="s">
        <v>1020</v>
      </c>
      <c r="AB87" s="30" t="s">
        <v>1158</v>
      </c>
    </row>
    <row r="88" spans="1:28" x14ac:dyDescent="0.35">
      <c r="A88" s="23" t="s">
        <v>145</v>
      </c>
      <c r="B88" s="61">
        <v>12</v>
      </c>
      <c r="C88" s="65">
        <v>69233081</v>
      </c>
      <c r="D88" s="23" t="s">
        <v>131</v>
      </c>
      <c r="E88" s="23" t="s">
        <v>693</v>
      </c>
      <c r="F88" s="23" t="s">
        <v>15</v>
      </c>
      <c r="G88" s="23" t="s">
        <v>8</v>
      </c>
      <c r="H88" s="23" t="s">
        <v>1022</v>
      </c>
      <c r="I88" s="65">
        <v>0.16666666699999999</v>
      </c>
      <c r="J88" s="65">
        <v>0</v>
      </c>
      <c r="K88" s="65">
        <v>102</v>
      </c>
      <c r="L88" s="65">
        <v>108</v>
      </c>
      <c r="M88" s="30" t="s">
        <v>11</v>
      </c>
      <c r="N88" s="65" t="s">
        <v>11</v>
      </c>
      <c r="O88" s="65" t="s">
        <v>11</v>
      </c>
      <c r="P88" s="23" t="b">
        <v>1</v>
      </c>
      <c r="Q88" s="23" t="s">
        <v>11</v>
      </c>
      <c r="R88" s="23" t="s">
        <v>11</v>
      </c>
      <c r="S88" s="23" t="s">
        <v>13</v>
      </c>
      <c r="T88" s="23" t="s">
        <v>11</v>
      </c>
      <c r="U88" s="23" t="s">
        <v>9</v>
      </c>
      <c r="V88" s="23" t="s">
        <v>1023</v>
      </c>
      <c r="W88" s="65" t="s">
        <v>11</v>
      </c>
      <c r="X88" s="23" t="s">
        <v>1017</v>
      </c>
      <c r="Y88" s="23" t="s">
        <v>11</v>
      </c>
      <c r="Z88" s="65">
        <v>0.78</v>
      </c>
      <c r="AA88" s="65" t="s">
        <v>1018</v>
      </c>
      <c r="AB88" s="30" t="s">
        <v>1158</v>
      </c>
    </row>
    <row r="89" spans="1:28" x14ac:dyDescent="0.35">
      <c r="A89" s="23" t="s">
        <v>115</v>
      </c>
      <c r="B89" s="61">
        <v>12</v>
      </c>
      <c r="C89" s="65">
        <v>133219133</v>
      </c>
      <c r="D89" s="23" t="s">
        <v>88</v>
      </c>
      <c r="E89" s="23" t="s">
        <v>1053</v>
      </c>
      <c r="F89" s="23" t="s">
        <v>15</v>
      </c>
      <c r="G89" s="23" t="s">
        <v>8</v>
      </c>
      <c r="H89" s="23" t="s">
        <v>1016</v>
      </c>
      <c r="I89" s="65">
        <v>4.7826087000000003E-2</v>
      </c>
      <c r="J89" s="65">
        <v>0</v>
      </c>
      <c r="K89" s="65">
        <v>230</v>
      </c>
      <c r="L89" s="65">
        <v>102</v>
      </c>
      <c r="M89" s="30" t="s">
        <v>11</v>
      </c>
      <c r="N89" s="65" t="s">
        <v>11</v>
      </c>
      <c r="O89" s="65" t="s">
        <v>11</v>
      </c>
      <c r="P89" s="23" t="b">
        <v>1</v>
      </c>
      <c r="Q89" s="23" t="s">
        <v>11</v>
      </c>
      <c r="R89" s="23" t="b">
        <v>1</v>
      </c>
      <c r="S89" s="23" t="s">
        <v>11</v>
      </c>
      <c r="T89" s="23" t="s">
        <v>11</v>
      </c>
      <c r="U89" s="23" t="s">
        <v>11</v>
      </c>
      <c r="V89" s="23" t="s">
        <v>11</v>
      </c>
      <c r="W89" s="65" t="s">
        <v>11</v>
      </c>
      <c r="X89" s="23" t="s">
        <v>1017</v>
      </c>
      <c r="Y89" s="23" t="s">
        <v>11</v>
      </c>
      <c r="Z89" s="65">
        <v>0.18</v>
      </c>
      <c r="AA89" s="65" t="s">
        <v>1018</v>
      </c>
      <c r="AB89" s="30" t="s">
        <v>1158</v>
      </c>
    </row>
    <row r="90" spans="1:28" x14ac:dyDescent="0.35">
      <c r="A90" s="23" t="s">
        <v>145</v>
      </c>
      <c r="B90" s="61">
        <v>12</v>
      </c>
      <c r="C90" s="65">
        <v>133263850</v>
      </c>
      <c r="D90" s="23" t="s">
        <v>88</v>
      </c>
      <c r="E90" s="23" t="s">
        <v>700</v>
      </c>
      <c r="F90" s="23" t="s">
        <v>8</v>
      </c>
      <c r="G90" s="23" t="s">
        <v>15</v>
      </c>
      <c r="H90" s="23" t="s">
        <v>1022</v>
      </c>
      <c r="I90" s="65">
        <v>0.16513761499999999</v>
      </c>
      <c r="J90" s="65">
        <v>0</v>
      </c>
      <c r="K90" s="65">
        <v>109</v>
      </c>
      <c r="L90" s="65">
        <v>71</v>
      </c>
      <c r="M90" s="30" t="s">
        <v>11</v>
      </c>
      <c r="N90" s="65" t="s">
        <v>11</v>
      </c>
      <c r="O90" s="65" t="s">
        <v>11</v>
      </c>
      <c r="P90" s="23" t="b">
        <v>1</v>
      </c>
      <c r="Q90" s="23" t="s">
        <v>11</v>
      </c>
      <c r="R90" s="23" t="b">
        <v>1</v>
      </c>
      <c r="S90" s="23" t="s">
        <v>13</v>
      </c>
      <c r="T90" s="23" t="s">
        <v>10</v>
      </c>
      <c r="U90" s="23" t="s">
        <v>9</v>
      </c>
      <c r="V90" s="23" t="s">
        <v>1023</v>
      </c>
      <c r="W90" s="65" t="s">
        <v>11</v>
      </c>
      <c r="X90" s="23" t="s">
        <v>1017</v>
      </c>
      <c r="Y90" s="23" t="s">
        <v>11</v>
      </c>
      <c r="Z90" s="65">
        <v>0.78</v>
      </c>
      <c r="AA90" s="65" t="s">
        <v>1018</v>
      </c>
      <c r="AB90" s="30" t="s">
        <v>1158</v>
      </c>
    </row>
    <row r="91" spans="1:28" x14ac:dyDescent="0.35">
      <c r="A91" s="23" t="s">
        <v>115</v>
      </c>
      <c r="B91" s="61">
        <v>13</v>
      </c>
      <c r="C91" s="65">
        <v>32913541</v>
      </c>
      <c r="D91" s="23" t="s">
        <v>119</v>
      </c>
      <c r="E91" s="23" t="s">
        <v>665</v>
      </c>
      <c r="F91" s="23" t="s">
        <v>15</v>
      </c>
      <c r="G91" s="23" t="s">
        <v>8</v>
      </c>
      <c r="H91" s="23" t="s">
        <v>1022</v>
      </c>
      <c r="I91" s="65">
        <v>0.4375</v>
      </c>
      <c r="J91" s="65">
        <v>0</v>
      </c>
      <c r="K91" s="65">
        <v>176</v>
      </c>
      <c r="L91" s="65">
        <v>111</v>
      </c>
      <c r="M91" s="30" t="s">
        <v>11</v>
      </c>
      <c r="N91" s="65" t="s">
        <v>1130</v>
      </c>
      <c r="O91" s="65" t="s">
        <v>1133</v>
      </c>
      <c r="P91" s="23" t="b">
        <v>1</v>
      </c>
      <c r="Q91" s="23" t="b">
        <v>1</v>
      </c>
      <c r="R91" s="23" t="s">
        <v>11</v>
      </c>
      <c r="S91" s="23" t="s">
        <v>10</v>
      </c>
      <c r="T91" s="23" t="s">
        <v>13</v>
      </c>
      <c r="U91" s="23" t="s">
        <v>9</v>
      </c>
      <c r="V91" s="23" t="s">
        <v>1023</v>
      </c>
      <c r="W91" s="65" t="s">
        <v>11</v>
      </c>
      <c r="X91" s="23" t="s">
        <v>1017</v>
      </c>
      <c r="Y91" s="23" t="s">
        <v>11</v>
      </c>
      <c r="Z91" s="65">
        <v>1</v>
      </c>
      <c r="AA91" s="65" t="s">
        <v>1020</v>
      </c>
      <c r="AB91" s="30" t="s">
        <v>1158</v>
      </c>
    </row>
    <row r="92" spans="1:28" x14ac:dyDescent="0.35">
      <c r="A92" s="23" t="s">
        <v>145</v>
      </c>
      <c r="B92" s="61">
        <v>13</v>
      </c>
      <c r="C92" s="65">
        <v>32913541</v>
      </c>
      <c r="D92" s="23" t="s">
        <v>119</v>
      </c>
      <c r="E92" s="23" t="s">
        <v>665</v>
      </c>
      <c r="F92" s="23" t="s">
        <v>15</v>
      </c>
      <c r="G92" s="23" t="s">
        <v>8</v>
      </c>
      <c r="H92" s="23" t="s">
        <v>1022</v>
      </c>
      <c r="I92" s="65">
        <v>0.27710843400000001</v>
      </c>
      <c r="J92" s="65">
        <v>0</v>
      </c>
      <c r="K92" s="65">
        <v>83</v>
      </c>
      <c r="L92" s="65">
        <v>111</v>
      </c>
      <c r="M92" s="30" t="s">
        <v>11</v>
      </c>
      <c r="N92" s="65" t="s">
        <v>1130</v>
      </c>
      <c r="O92" s="65" t="s">
        <v>1133</v>
      </c>
      <c r="P92" s="23" t="b">
        <v>1</v>
      </c>
      <c r="Q92" s="23" t="b">
        <v>1</v>
      </c>
      <c r="R92" s="23" t="s">
        <v>11</v>
      </c>
      <c r="S92" s="23" t="s">
        <v>10</v>
      </c>
      <c r="T92" s="23" t="s">
        <v>13</v>
      </c>
      <c r="U92" s="23" t="s">
        <v>9</v>
      </c>
      <c r="V92" s="23" t="s">
        <v>1023</v>
      </c>
      <c r="W92" s="65" t="s">
        <v>11</v>
      </c>
      <c r="X92" s="23" t="s">
        <v>1017</v>
      </c>
      <c r="Y92" s="23" t="s">
        <v>11</v>
      </c>
      <c r="Z92" s="65">
        <v>1</v>
      </c>
      <c r="AA92" s="65" t="s">
        <v>1020</v>
      </c>
      <c r="AB92" s="30" t="s">
        <v>1158</v>
      </c>
    </row>
    <row r="93" spans="1:28" x14ac:dyDescent="0.35">
      <c r="A93" s="23" t="s">
        <v>115</v>
      </c>
      <c r="B93" s="61">
        <v>14</v>
      </c>
      <c r="C93" s="65">
        <v>95579518</v>
      </c>
      <c r="D93" s="23" t="s">
        <v>122</v>
      </c>
      <c r="E93" s="23" t="s">
        <v>672</v>
      </c>
      <c r="F93" s="23" t="s">
        <v>15</v>
      </c>
      <c r="G93" s="23" t="s">
        <v>20</v>
      </c>
      <c r="H93" s="23" t="s">
        <v>1022</v>
      </c>
      <c r="I93" s="65">
        <v>0.18162393199999999</v>
      </c>
      <c r="J93" s="65">
        <v>0</v>
      </c>
      <c r="K93" s="65">
        <v>468</v>
      </c>
      <c r="L93" s="65">
        <v>121</v>
      </c>
      <c r="M93" s="30" t="s">
        <v>11</v>
      </c>
      <c r="N93" s="65" t="s">
        <v>11</v>
      </c>
      <c r="O93" s="65" t="s">
        <v>11</v>
      </c>
      <c r="P93" s="23" t="b">
        <v>1</v>
      </c>
      <c r="Q93" s="23" t="s">
        <v>11</v>
      </c>
      <c r="R93" s="23" t="s">
        <v>11</v>
      </c>
      <c r="S93" s="23" t="s">
        <v>13</v>
      </c>
      <c r="T93" s="23" t="s">
        <v>13</v>
      </c>
      <c r="U93" s="23" t="s">
        <v>9</v>
      </c>
      <c r="V93" s="23" t="s">
        <v>1023</v>
      </c>
      <c r="W93" s="65" t="s">
        <v>11</v>
      </c>
      <c r="X93" s="23" t="s">
        <v>1017</v>
      </c>
      <c r="Y93" s="23" t="s">
        <v>11</v>
      </c>
      <c r="Z93" s="65">
        <v>0.85</v>
      </c>
      <c r="AA93" s="65" t="s">
        <v>1018</v>
      </c>
      <c r="AB93" s="30" t="s">
        <v>1158</v>
      </c>
    </row>
    <row r="94" spans="1:28" x14ac:dyDescent="0.35">
      <c r="A94" s="23" t="s">
        <v>145</v>
      </c>
      <c r="B94" s="61">
        <v>14</v>
      </c>
      <c r="C94" s="65">
        <v>95579518</v>
      </c>
      <c r="D94" s="23" t="s">
        <v>122</v>
      </c>
      <c r="E94" s="23" t="s">
        <v>672</v>
      </c>
      <c r="F94" s="23" t="s">
        <v>15</v>
      </c>
      <c r="G94" s="23" t="s">
        <v>20</v>
      </c>
      <c r="H94" s="23" t="s">
        <v>1022</v>
      </c>
      <c r="I94" s="65">
        <v>0.14606741600000001</v>
      </c>
      <c r="J94" s="65">
        <v>0</v>
      </c>
      <c r="K94" s="65">
        <v>178</v>
      </c>
      <c r="L94" s="65">
        <v>121</v>
      </c>
      <c r="M94" s="30" t="s">
        <v>11</v>
      </c>
      <c r="N94" s="65" t="s">
        <v>11</v>
      </c>
      <c r="O94" s="65" t="s">
        <v>11</v>
      </c>
      <c r="P94" s="23" t="b">
        <v>1</v>
      </c>
      <c r="Q94" s="23" t="s">
        <v>11</v>
      </c>
      <c r="R94" s="23" t="s">
        <v>11</v>
      </c>
      <c r="S94" s="23" t="s">
        <v>13</v>
      </c>
      <c r="T94" s="23" t="s">
        <v>13</v>
      </c>
      <c r="U94" s="23" t="s">
        <v>9</v>
      </c>
      <c r="V94" s="23" t="s">
        <v>1023</v>
      </c>
      <c r="W94" s="65" t="s">
        <v>11</v>
      </c>
      <c r="X94" s="23" t="s">
        <v>1017</v>
      </c>
      <c r="Y94" s="23" t="s">
        <v>11</v>
      </c>
      <c r="Z94" s="65">
        <v>0.69</v>
      </c>
      <c r="AA94" s="65" t="s">
        <v>1018</v>
      </c>
      <c r="AB94" s="30" t="s">
        <v>1158</v>
      </c>
    </row>
    <row r="95" spans="1:28" x14ac:dyDescent="0.35">
      <c r="A95" s="23" t="s">
        <v>115</v>
      </c>
      <c r="B95" s="61">
        <v>16</v>
      </c>
      <c r="C95" s="65">
        <v>9858570</v>
      </c>
      <c r="D95" s="23" t="s">
        <v>18</v>
      </c>
      <c r="E95" s="23" t="s">
        <v>684</v>
      </c>
      <c r="F95" s="23" t="s">
        <v>15</v>
      </c>
      <c r="G95" s="23" t="s">
        <v>8</v>
      </c>
      <c r="H95" s="23" t="s">
        <v>1026</v>
      </c>
      <c r="I95" s="65">
        <v>6.6945607000000004E-2</v>
      </c>
      <c r="J95" s="65">
        <v>0</v>
      </c>
      <c r="K95" s="65">
        <v>239</v>
      </c>
      <c r="L95" s="65">
        <v>156</v>
      </c>
      <c r="M95" s="30" t="s">
        <v>11</v>
      </c>
      <c r="N95" s="65" t="s">
        <v>11</v>
      </c>
      <c r="O95" s="65" t="s">
        <v>11</v>
      </c>
      <c r="P95" s="23" t="b">
        <v>1</v>
      </c>
      <c r="Q95" s="23" t="s">
        <v>11</v>
      </c>
      <c r="R95" s="23" t="s">
        <v>11</v>
      </c>
      <c r="S95" s="23" t="s">
        <v>20</v>
      </c>
      <c r="T95" s="23" t="s">
        <v>11</v>
      </c>
      <c r="U95" s="23" t="s">
        <v>11</v>
      </c>
      <c r="V95" s="23" t="s">
        <v>11</v>
      </c>
      <c r="W95" s="65" t="s">
        <v>11</v>
      </c>
      <c r="X95" s="23" t="s">
        <v>1027</v>
      </c>
      <c r="Y95" s="23" t="s">
        <v>11</v>
      </c>
      <c r="Z95" s="65">
        <v>0.25</v>
      </c>
      <c r="AA95" s="65" t="s">
        <v>1018</v>
      </c>
      <c r="AB95" s="30" t="s">
        <v>1158</v>
      </c>
    </row>
    <row r="96" spans="1:28" x14ac:dyDescent="0.35">
      <c r="A96" s="23" t="s">
        <v>115</v>
      </c>
      <c r="B96" s="61">
        <v>16</v>
      </c>
      <c r="C96" s="65">
        <v>68867313</v>
      </c>
      <c r="D96" s="23" t="s">
        <v>7</v>
      </c>
      <c r="E96" s="23" t="s">
        <v>670</v>
      </c>
      <c r="F96" s="23" t="s">
        <v>15</v>
      </c>
      <c r="G96" s="23" t="s">
        <v>8</v>
      </c>
      <c r="H96" s="23" t="s">
        <v>1022</v>
      </c>
      <c r="I96" s="65">
        <v>4.0909091000000002E-2</v>
      </c>
      <c r="J96" s="65">
        <v>0</v>
      </c>
      <c r="K96" s="65">
        <v>220</v>
      </c>
      <c r="L96" s="65">
        <v>133</v>
      </c>
      <c r="M96" s="30" t="s">
        <v>11</v>
      </c>
      <c r="N96" s="65" t="s">
        <v>11</v>
      </c>
      <c r="O96" s="65" t="s">
        <v>11</v>
      </c>
      <c r="P96" s="23" t="b">
        <v>1</v>
      </c>
      <c r="Q96" s="23" t="b">
        <v>1</v>
      </c>
      <c r="R96" s="23" t="b">
        <v>1</v>
      </c>
      <c r="S96" s="23" t="s">
        <v>13</v>
      </c>
      <c r="T96" s="23" t="s">
        <v>13</v>
      </c>
      <c r="U96" s="23" t="s">
        <v>9</v>
      </c>
      <c r="V96" s="23" t="s">
        <v>1023</v>
      </c>
      <c r="W96" s="65" t="s">
        <v>11</v>
      </c>
      <c r="X96" s="23" t="s">
        <v>1017</v>
      </c>
      <c r="Y96" s="23" t="s">
        <v>11</v>
      </c>
      <c r="Z96" s="65">
        <v>0.15</v>
      </c>
      <c r="AA96" s="65" t="s">
        <v>1018</v>
      </c>
      <c r="AB96" s="30" t="s">
        <v>1158</v>
      </c>
    </row>
    <row r="97" spans="1:28" x14ac:dyDescent="0.35">
      <c r="A97" s="23" t="s">
        <v>115</v>
      </c>
      <c r="B97" s="61">
        <v>17</v>
      </c>
      <c r="C97" s="65">
        <v>7578406</v>
      </c>
      <c r="D97" s="23" t="s">
        <v>16</v>
      </c>
      <c r="E97" s="23" t="s">
        <v>718</v>
      </c>
      <c r="F97" s="23" t="s">
        <v>8</v>
      </c>
      <c r="G97" s="23" t="s">
        <v>9</v>
      </c>
      <c r="H97" s="23" t="s">
        <v>1022</v>
      </c>
      <c r="I97" s="65">
        <v>0.73118279600000002</v>
      </c>
      <c r="J97" s="65">
        <v>0</v>
      </c>
      <c r="K97" s="65">
        <v>93</v>
      </c>
      <c r="L97" s="65">
        <v>87</v>
      </c>
      <c r="M97" s="86">
        <v>9.4199999999999996E-6</v>
      </c>
      <c r="N97" s="65" t="s">
        <v>11</v>
      </c>
      <c r="O97" s="65" t="s">
        <v>11</v>
      </c>
      <c r="P97" s="23" t="b">
        <v>1</v>
      </c>
      <c r="Q97" s="23" t="b">
        <v>1</v>
      </c>
      <c r="R97" s="23" t="b">
        <v>1</v>
      </c>
      <c r="S97" s="23" t="s">
        <v>20</v>
      </c>
      <c r="T97" s="23" t="s">
        <v>13</v>
      </c>
      <c r="U97" s="23" t="s">
        <v>13</v>
      </c>
      <c r="V97" s="23" t="s">
        <v>1023</v>
      </c>
      <c r="W97" s="65" t="s">
        <v>11</v>
      </c>
      <c r="X97" s="23" t="s">
        <v>1027</v>
      </c>
      <c r="Y97" s="23" t="b">
        <v>1</v>
      </c>
      <c r="Z97" s="65">
        <v>1</v>
      </c>
      <c r="AA97" s="65" t="s">
        <v>1020</v>
      </c>
      <c r="AB97" s="30" t="s">
        <v>1158</v>
      </c>
    </row>
    <row r="98" spans="1:28" x14ac:dyDescent="0.35">
      <c r="A98" s="23" t="s">
        <v>145</v>
      </c>
      <c r="B98" s="61">
        <v>17</v>
      </c>
      <c r="C98" s="65">
        <v>7578406</v>
      </c>
      <c r="D98" s="23" t="s">
        <v>16</v>
      </c>
      <c r="E98" s="23" t="s">
        <v>718</v>
      </c>
      <c r="F98" s="23" t="s">
        <v>8</v>
      </c>
      <c r="G98" s="23" t="s">
        <v>9</v>
      </c>
      <c r="H98" s="23" t="s">
        <v>1022</v>
      </c>
      <c r="I98" s="65">
        <v>0.325581395</v>
      </c>
      <c r="J98" s="65">
        <v>0</v>
      </c>
      <c r="K98" s="65">
        <v>43</v>
      </c>
      <c r="L98" s="65">
        <v>87</v>
      </c>
      <c r="M98" s="86">
        <v>9.4199999999999996E-6</v>
      </c>
      <c r="N98" s="65" t="s">
        <v>11</v>
      </c>
      <c r="O98" s="65" t="s">
        <v>11</v>
      </c>
      <c r="P98" s="23" t="b">
        <v>1</v>
      </c>
      <c r="Q98" s="23" t="b">
        <v>1</v>
      </c>
      <c r="R98" s="23" t="b">
        <v>1</v>
      </c>
      <c r="S98" s="23" t="s">
        <v>20</v>
      </c>
      <c r="T98" s="23" t="s">
        <v>13</v>
      </c>
      <c r="U98" s="23" t="s">
        <v>13</v>
      </c>
      <c r="V98" s="23" t="s">
        <v>1023</v>
      </c>
      <c r="W98" s="65" t="s">
        <v>11</v>
      </c>
      <c r="X98" s="23" t="s">
        <v>1027</v>
      </c>
      <c r="Y98" s="23" t="b">
        <v>1</v>
      </c>
      <c r="Z98" s="65">
        <v>0.88</v>
      </c>
      <c r="AA98" s="65" t="s">
        <v>1020</v>
      </c>
      <c r="AB98" s="30" t="s">
        <v>1158</v>
      </c>
    </row>
    <row r="99" spans="1:28" x14ac:dyDescent="0.35">
      <c r="A99" s="23" t="s">
        <v>115</v>
      </c>
      <c r="B99" s="61">
        <v>17</v>
      </c>
      <c r="C99" s="65">
        <v>30303564</v>
      </c>
      <c r="D99" s="23" t="s">
        <v>140</v>
      </c>
      <c r="E99" s="23" t="s">
        <v>714</v>
      </c>
      <c r="F99" s="23" t="s">
        <v>15</v>
      </c>
      <c r="G99" s="23" t="s">
        <v>8</v>
      </c>
      <c r="H99" s="23" t="s">
        <v>1022</v>
      </c>
      <c r="I99" s="65">
        <v>0.27346938799999998</v>
      </c>
      <c r="J99" s="65">
        <v>0</v>
      </c>
      <c r="K99" s="65">
        <v>245</v>
      </c>
      <c r="L99" s="65">
        <v>120</v>
      </c>
      <c r="M99" s="30" t="s">
        <v>11</v>
      </c>
      <c r="N99" s="65" t="s">
        <v>11</v>
      </c>
      <c r="O99" s="65" t="s">
        <v>11</v>
      </c>
      <c r="P99" s="23" t="b">
        <v>1</v>
      </c>
      <c r="Q99" s="23" t="s">
        <v>11</v>
      </c>
      <c r="R99" s="23" t="s">
        <v>11</v>
      </c>
      <c r="S99" s="23" t="s">
        <v>13</v>
      </c>
      <c r="T99" s="23" t="s">
        <v>13</v>
      </c>
      <c r="U99" s="23" t="s">
        <v>9</v>
      </c>
      <c r="V99" s="23" t="s">
        <v>1023</v>
      </c>
      <c r="W99" s="65" t="s">
        <v>11</v>
      </c>
      <c r="X99" s="23" t="s">
        <v>1017</v>
      </c>
      <c r="Y99" s="23" t="s">
        <v>11</v>
      </c>
      <c r="Z99" s="65">
        <v>0.73</v>
      </c>
      <c r="AA99" s="65" t="s">
        <v>1018</v>
      </c>
      <c r="AB99" s="30" t="s">
        <v>1158</v>
      </c>
    </row>
    <row r="100" spans="1:28" x14ac:dyDescent="0.35">
      <c r="A100" s="23" t="s">
        <v>145</v>
      </c>
      <c r="B100" s="61">
        <v>17</v>
      </c>
      <c r="C100" s="65">
        <v>30303564</v>
      </c>
      <c r="D100" s="23" t="s">
        <v>140</v>
      </c>
      <c r="E100" s="23" t="s">
        <v>714</v>
      </c>
      <c r="F100" s="23" t="s">
        <v>15</v>
      </c>
      <c r="G100" s="23" t="s">
        <v>8</v>
      </c>
      <c r="H100" s="23" t="s">
        <v>1022</v>
      </c>
      <c r="I100" s="65">
        <v>7.2289157000000007E-2</v>
      </c>
      <c r="J100" s="65">
        <v>0</v>
      </c>
      <c r="K100" s="65">
        <v>166</v>
      </c>
      <c r="L100" s="65">
        <v>120</v>
      </c>
      <c r="M100" s="30" t="s">
        <v>11</v>
      </c>
      <c r="N100" s="65" t="s">
        <v>11</v>
      </c>
      <c r="O100" s="65" t="s">
        <v>11</v>
      </c>
      <c r="P100" s="23" t="b">
        <v>1</v>
      </c>
      <c r="Q100" s="23" t="s">
        <v>11</v>
      </c>
      <c r="R100" s="23" t="s">
        <v>11</v>
      </c>
      <c r="S100" s="23" t="s">
        <v>13</v>
      </c>
      <c r="T100" s="23" t="s">
        <v>13</v>
      </c>
      <c r="U100" s="23" t="s">
        <v>9</v>
      </c>
      <c r="V100" s="23" t="s">
        <v>1023</v>
      </c>
      <c r="W100" s="65" t="s">
        <v>11</v>
      </c>
      <c r="X100" s="23" t="s">
        <v>1017</v>
      </c>
      <c r="Y100" s="23" t="s">
        <v>11</v>
      </c>
      <c r="Z100" s="65">
        <v>0.34</v>
      </c>
      <c r="AA100" s="65" t="s">
        <v>1018</v>
      </c>
      <c r="AB100" s="30" t="s">
        <v>1158</v>
      </c>
    </row>
    <row r="101" spans="1:28" x14ac:dyDescent="0.35">
      <c r="A101" s="23" t="s">
        <v>115</v>
      </c>
      <c r="B101" s="61">
        <v>17</v>
      </c>
      <c r="C101" s="65">
        <v>37876033</v>
      </c>
      <c r="D101" s="23" t="s">
        <v>55</v>
      </c>
      <c r="E101" s="23" t="s">
        <v>11</v>
      </c>
      <c r="F101" s="23" t="s">
        <v>8</v>
      </c>
      <c r="G101" s="23" t="s">
        <v>15</v>
      </c>
      <c r="H101" s="23" t="s">
        <v>1036</v>
      </c>
      <c r="I101" s="65">
        <v>2.7393686E-2</v>
      </c>
      <c r="J101" s="65">
        <v>0</v>
      </c>
      <c r="K101" s="65">
        <v>3833</v>
      </c>
      <c r="L101" s="65">
        <v>150</v>
      </c>
      <c r="M101" s="30" t="s">
        <v>11</v>
      </c>
      <c r="N101" s="65" t="s">
        <v>11</v>
      </c>
      <c r="O101" s="65" t="s">
        <v>11</v>
      </c>
      <c r="P101" s="23" t="b">
        <v>1</v>
      </c>
      <c r="Q101" s="23" t="s">
        <v>11</v>
      </c>
      <c r="R101" s="23" t="b">
        <v>1</v>
      </c>
      <c r="S101" s="23" t="s">
        <v>11</v>
      </c>
      <c r="T101" s="23" t="s">
        <v>11</v>
      </c>
      <c r="U101" s="23" t="s">
        <v>11</v>
      </c>
      <c r="V101" s="23" t="s">
        <v>11</v>
      </c>
      <c r="W101" s="65" t="s">
        <v>1014</v>
      </c>
      <c r="X101" s="23" t="s">
        <v>1017</v>
      </c>
      <c r="Y101" s="23" t="s">
        <v>11</v>
      </c>
      <c r="Z101" s="65">
        <v>0.48</v>
      </c>
      <c r="AA101" s="65" t="s">
        <v>1018</v>
      </c>
      <c r="AB101" s="30" t="s">
        <v>1158</v>
      </c>
    </row>
    <row r="102" spans="1:28" x14ac:dyDescent="0.35">
      <c r="A102" s="23" t="s">
        <v>115</v>
      </c>
      <c r="B102" s="61">
        <v>17</v>
      </c>
      <c r="C102" s="65">
        <v>37882865</v>
      </c>
      <c r="D102" s="23" t="s">
        <v>55</v>
      </c>
      <c r="E102" s="23" t="s">
        <v>677</v>
      </c>
      <c r="F102" s="23" t="s">
        <v>15</v>
      </c>
      <c r="G102" s="23" t="s">
        <v>8</v>
      </c>
      <c r="H102" s="23" t="s">
        <v>1022</v>
      </c>
      <c r="I102" s="65">
        <v>5.9216810000000002E-2</v>
      </c>
      <c r="J102" s="65">
        <v>4.7619050000000003E-3</v>
      </c>
      <c r="K102" s="65">
        <v>4188</v>
      </c>
      <c r="L102" s="65">
        <v>210</v>
      </c>
      <c r="M102" s="30" t="s">
        <v>11</v>
      </c>
      <c r="N102" s="65" t="s">
        <v>1128</v>
      </c>
      <c r="O102" s="65" t="s">
        <v>1129</v>
      </c>
      <c r="P102" s="23" t="b">
        <v>1</v>
      </c>
      <c r="Q102" s="23" t="s">
        <v>11</v>
      </c>
      <c r="R102" s="23" t="b">
        <v>1</v>
      </c>
      <c r="S102" s="23" t="s">
        <v>13</v>
      </c>
      <c r="T102" s="23" t="s">
        <v>11</v>
      </c>
      <c r="U102" s="23" t="s">
        <v>9</v>
      </c>
      <c r="V102" s="23" t="s">
        <v>1023</v>
      </c>
      <c r="W102" s="65" t="s">
        <v>1014</v>
      </c>
      <c r="X102" s="23" t="s">
        <v>1017</v>
      </c>
      <c r="Y102" s="23" t="s">
        <v>11</v>
      </c>
      <c r="Z102" s="65">
        <v>1</v>
      </c>
      <c r="AA102" s="65" t="s">
        <v>1020</v>
      </c>
      <c r="AB102" s="30" t="s">
        <v>1158</v>
      </c>
    </row>
    <row r="103" spans="1:28" x14ac:dyDescent="0.35">
      <c r="A103" s="23" t="s">
        <v>115</v>
      </c>
      <c r="B103" s="61">
        <v>17</v>
      </c>
      <c r="C103" s="65">
        <v>38511673</v>
      </c>
      <c r="D103" s="23" t="s">
        <v>135</v>
      </c>
      <c r="E103" s="23" t="s">
        <v>705</v>
      </c>
      <c r="F103" s="23" t="s">
        <v>15</v>
      </c>
      <c r="G103" s="23" t="s">
        <v>20</v>
      </c>
      <c r="H103" s="23" t="s">
        <v>1022</v>
      </c>
      <c r="I103" s="65">
        <v>0.316513761</v>
      </c>
      <c r="J103" s="65">
        <v>0</v>
      </c>
      <c r="K103" s="65">
        <v>218</v>
      </c>
      <c r="L103" s="65">
        <v>98</v>
      </c>
      <c r="M103" s="30" t="s">
        <v>11</v>
      </c>
      <c r="N103" s="65" t="s">
        <v>11</v>
      </c>
      <c r="O103" s="65" t="s">
        <v>11</v>
      </c>
      <c r="P103" s="23" t="b">
        <v>1</v>
      </c>
      <c r="Q103" s="23" t="s">
        <v>11</v>
      </c>
      <c r="R103" s="23" t="s">
        <v>11</v>
      </c>
      <c r="S103" s="23" t="s">
        <v>13</v>
      </c>
      <c r="T103" s="23" t="s">
        <v>13</v>
      </c>
      <c r="U103" s="23" t="s">
        <v>9</v>
      </c>
      <c r="V103" s="23" t="s">
        <v>1023</v>
      </c>
      <c r="W103" s="65" t="s">
        <v>1014</v>
      </c>
      <c r="X103" s="23" t="s">
        <v>1017</v>
      </c>
      <c r="Y103" s="23" t="s">
        <v>11</v>
      </c>
      <c r="Z103" s="65">
        <v>1</v>
      </c>
      <c r="AA103" s="65" t="s">
        <v>1020</v>
      </c>
      <c r="AB103" s="30" t="s">
        <v>1158</v>
      </c>
    </row>
    <row r="104" spans="1:28" x14ac:dyDescent="0.35">
      <c r="A104" s="23" t="s">
        <v>145</v>
      </c>
      <c r="B104" s="61">
        <v>17</v>
      </c>
      <c r="C104" s="65">
        <v>38511673</v>
      </c>
      <c r="D104" s="23" t="s">
        <v>135</v>
      </c>
      <c r="E104" s="23" t="s">
        <v>705</v>
      </c>
      <c r="F104" s="23" t="s">
        <v>15</v>
      </c>
      <c r="G104" s="23" t="s">
        <v>20</v>
      </c>
      <c r="H104" s="23" t="s">
        <v>1022</v>
      </c>
      <c r="I104" s="65">
        <v>0.21276595700000001</v>
      </c>
      <c r="J104" s="65">
        <v>0</v>
      </c>
      <c r="K104" s="65">
        <v>94</v>
      </c>
      <c r="L104" s="65">
        <v>98</v>
      </c>
      <c r="M104" s="30" t="s">
        <v>11</v>
      </c>
      <c r="N104" s="65" t="s">
        <v>11</v>
      </c>
      <c r="O104" s="65" t="s">
        <v>11</v>
      </c>
      <c r="P104" s="23" t="b">
        <v>1</v>
      </c>
      <c r="Q104" s="23" t="s">
        <v>11</v>
      </c>
      <c r="R104" s="23" t="s">
        <v>11</v>
      </c>
      <c r="S104" s="23" t="s">
        <v>13</v>
      </c>
      <c r="T104" s="23" t="s">
        <v>13</v>
      </c>
      <c r="U104" s="23" t="s">
        <v>9</v>
      </c>
      <c r="V104" s="23" t="s">
        <v>1023</v>
      </c>
      <c r="W104" s="65" t="s">
        <v>1014</v>
      </c>
      <c r="X104" s="23" t="s">
        <v>1017</v>
      </c>
      <c r="Y104" s="23" t="s">
        <v>11</v>
      </c>
      <c r="Z104" s="65">
        <v>1</v>
      </c>
      <c r="AA104" s="65" t="s">
        <v>1020</v>
      </c>
      <c r="AB104" s="30" t="s">
        <v>1158</v>
      </c>
    </row>
    <row r="105" spans="1:28" x14ac:dyDescent="0.35">
      <c r="A105" s="23" t="s">
        <v>115</v>
      </c>
      <c r="B105" s="61">
        <v>17</v>
      </c>
      <c r="C105" s="65">
        <v>47677838</v>
      </c>
      <c r="D105" s="23" t="s">
        <v>139</v>
      </c>
      <c r="E105" s="23" t="s">
        <v>712</v>
      </c>
      <c r="F105" s="23" t="s">
        <v>8</v>
      </c>
      <c r="G105" s="23" t="s">
        <v>15</v>
      </c>
      <c r="H105" s="23" t="s">
        <v>1022</v>
      </c>
      <c r="I105" s="65">
        <v>0.237463127</v>
      </c>
      <c r="J105" s="65">
        <v>0</v>
      </c>
      <c r="K105" s="65">
        <v>678</v>
      </c>
      <c r="L105" s="65">
        <v>165</v>
      </c>
      <c r="M105" s="30" t="s">
        <v>11</v>
      </c>
      <c r="N105" s="65" t="s">
        <v>11</v>
      </c>
      <c r="O105" s="65" t="s">
        <v>11</v>
      </c>
      <c r="P105" s="23" t="b">
        <v>1</v>
      </c>
      <c r="Q105" s="23" t="b">
        <v>1</v>
      </c>
      <c r="R105" s="23" t="b">
        <v>1</v>
      </c>
      <c r="S105" s="23" t="s">
        <v>13</v>
      </c>
      <c r="T105" s="23" t="s">
        <v>10</v>
      </c>
      <c r="U105" s="23" t="s">
        <v>9</v>
      </c>
      <c r="V105" s="23" t="s">
        <v>1023</v>
      </c>
      <c r="W105" s="65" t="s">
        <v>1014</v>
      </c>
      <c r="X105" s="23" t="s">
        <v>1017</v>
      </c>
      <c r="Y105" s="23" t="s">
        <v>11</v>
      </c>
      <c r="Z105" s="65">
        <v>0.87</v>
      </c>
      <c r="AA105" s="65" t="s">
        <v>1018</v>
      </c>
      <c r="AB105" s="30" t="s">
        <v>1158</v>
      </c>
    </row>
    <row r="106" spans="1:28" x14ac:dyDescent="0.35">
      <c r="A106" s="23" t="s">
        <v>145</v>
      </c>
      <c r="B106" s="61">
        <v>17</v>
      </c>
      <c r="C106" s="65">
        <v>47677838</v>
      </c>
      <c r="D106" s="23" t="s">
        <v>139</v>
      </c>
      <c r="E106" s="23" t="s">
        <v>712</v>
      </c>
      <c r="F106" s="23" t="s">
        <v>8</v>
      </c>
      <c r="G106" s="23" t="s">
        <v>15</v>
      </c>
      <c r="H106" s="23" t="s">
        <v>1022</v>
      </c>
      <c r="I106" s="65">
        <v>0.19649122799999999</v>
      </c>
      <c r="J106" s="65">
        <v>0</v>
      </c>
      <c r="K106" s="65">
        <v>285</v>
      </c>
      <c r="L106" s="65">
        <v>165</v>
      </c>
      <c r="M106" s="30" t="s">
        <v>11</v>
      </c>
      <c r="N106" s="65" t="s">
        <v>11</v>
      </c>
      <c r="O106" s="65" t="s">
        <v>11</v>
      </c>
      <c r="P106" s="23" t="b">
        <v>1</v>
      </c>
      <c r="Q106" s="23" t="b">
        <v>1</v>
      </c>
      <c r="R106" s="23" t="b">
        <v>1</v>
      </c>
      <c r="S106" s="23" t="s">
        <v>13</v>
      </c>
      <c r="T106" s="23" t="s">
        <v>10</v>
      </c>
      <c r="U106" s="23" t="s">
        <v>9</v>
      </c>
      <c r="V106" s="23" t="s">
        <v>1023</v>
      </c>
      <c r="W106" s="65" t="s">
        <v>1014</v>
      </c>
      <c r="X106" s="23" t="s">
        <v>1017</v>
      </c>
      <c r="Y106" s="23" t="s">
        <v>11</v>
      </c>
      <c r="Z106" s="65">
        <v>0.92</v>
      </c>
      <c r="AA106" s="65" t="s">
        <v>1020</v>
      </c>
      <c r="AB106" s="30" t="s">
        <v>1158</v>
      </c>
    </row>
    <row r="107" spans="1:28" x14ac:dyDescent="0.35">
      <c r="A107" s="23" t="s">
        <v>115</v>
      </c>
      <c r="B107" s="61">
        <v>17</v>
      </c>
      <c r="C107" s="65">
        <v>59857637</v>
      </c>
      <c r="D107" s="23" t="s">
        <v>200</v>
      </c>
      <c r="E107" s="23" t="s">
        <v>1054</v>
      </c>
      <c r="F107" s="23" t="s">
        <v>15</v>
      </c>
      <c r="G107" s="23" t="s">
        <v>20</v>
      </c>
      <c r="H107" s="23" t="s">
        <v>1016</v>
      </c>
      <c r="I107" s="65">
        <v>0.2</v>
      </c>
      <c r="J107" s="65">
        <v>0</v>
      </c>
      <c r="K107" s="65">
        <v>275</v>
      </c>
      <c r="L107" s="65">
        <v>98</v>
      </c>
      <c r="M107" s="30" t="s">
        <v>11</v>
      </c>
      <c r="N107" s="65" t="s">
        <v>11</v>
      </c>
      <c r="O107" s="65" t="s">
        <v>11</v>
      </c>
      <c r="P107" s="23" t="b">
        <v>1</v>
      </c>
      <c r="Q107" s="23" t="s">
        <v>11</v>
      </c>
      <c r="R107" s="23" t="s">
        <v>11</v>
      </c>
      <c r="S107" s="23" t="s">
        <v>11</v>
      </c>
      <c r="T107" s="23" t="s">
        <v>11</v>
      </c>
      <c r="U107" s="23" t="s">
        <v>11</v>
      </c>
      <c r="V107" s="23" t="s">
        <v>11</v>
      </c>
      <c r="W107" s="65" t="s">
        <v>1014</v>
      </c>
      <c r="X107" s="23" t="s">
        <v>1017</v>
      </c>
      <c r="Y107" s="23" t="s">
        <v>11</v>
      </c>
      <c r="Z107" s="65">
        <v>0.73</v>
      </c>
      <c r="AA107" s="65" t="s">
        <v>1018</v>
      </c>
      <c r="AB107" s="30" t="s">
        <v>1158</v>
      </c>
    </row>
    <row r="108" spans="1:28" x14ac:dyDescent="0.35">
      <c r="A108" s="23" t="s">
        <v>115</v>
      </c>
      <c r="B108" s="61">
        <v>19</v>
      </c>
      <c r="C108" s="65">
        <v>7128871</v>
      </c>
      <c r="D108" s="23" t="s">
        <v>166</v>
      </c>
      <c r="E108" s="23" t="s">
        <v>1055</v>
      </c>
      <c r="F108" s="23" t="s">
        <v>8</v>
      </c>
      <c r="G108" s="23" t="s">
        <v>15</v>
      </c>
      <c r="H108" s="23" t="s">
        <v>1016</v>
      </c>
      <c r="I108" s="65">
        <v>2.9411764999999999E-2</v>
      </c>
      <c r="J108" s="65">
        <v>0</v>
      </c>
      <c r="K108" s="65">
        <v>238</v>
      </c>
      <c r="L108" s="65">
        <v>141</v>
      </c>
      <c r="M108" s="30" t="s">
        <v>11</v>
      </c>
      <c r="N108" s="65" t="s">
        <v>11</v>
      </c>
      <c r="O108" s="65" t="s">
        <v>11</v>
      </c>
      <c r="P108" s="23" t="s">
        <v>11</v>
      </c>
      <c r="Q108" s="23" t="s">
        <v>11</v>
      </c>
      <c r="R108" s="23" t="s">
        <v>11</v>
      </c>
      <c r="S108" s="23" t="s">
        <v>11</v>
      </c>
      <c r="T108" s="23" t="s">
        <v>11</v>
      </c>
      <c r="U108" s="23" t="s">
        <v>11</v>
      </c>
      <c r="V108" s="23" t="s">
        <v>11</v>
      </c>
      <c r="W108" s="65" t="s">
        <v>11</v>
      </c>
      <c r="X108" s="23" t="s">
        <v>1017</v>
      </c>
      <c r="Y108" s="23" t="s">
        <v>11</v>
      </c>
      <c r="Z108" s="65">
        <v>0.11</v>
      </c>
      <c r="AA108" s="65" t="s">
        <v>1018</v>
      </c>
      <c r="AB108" s="30" t="s">
        <v>1158</v>
      </c>
    </row>
    <row r="109" spans="1:28" x14ac:dyDescent="0.35">
      <c r="A109" s="23" t="s">
        <v>115</v>
      </c>
      <c r="B109" s="61">
        <v>19</v>
      </c>
      <c r="C109" s="65">
        <v>10610494</v>
      </c>
      <c r="D109" s="23" t="s">
        <v>167</v>
      </c>
      <c r="E109" s="23" t="s">
        <v>1056</v>
      </c>
      <c r="F109" s="23" t="s">
        <v>15</v>
      </c>
      <c r="G109" s="23" t="s">
        <v>20</v>
      </c>
      <c r="H109" s="23" t="s">
        <v>1016</v>
      </c>
      <c r="I109" s="65">
        <v>5.4166667000000002E-2</v>
      </c>
      <c r="J109" s="65">
        <v>0</v>
      </c>
      <c r="K109" s="65">
        <v>240</v>
      </c>
      <c r="L109" s="65">
        <v>108</v>
      </c>
      <c r="M109" s="30" t="s">
        <v>11</v>
      </c>
      <c r="N109" s="65" t="s">
        <v>11</v>
      </c>
      <c r="O109" s="65" t="s">
        <v>11</v>
      </c>
      <c r="P109" s="23" t="b">
        <v>1</v>
      </c>
      <c r="Q109" s="23" t="b">
        <v>1</v>
      </c>
      <c r="R109" s="23" t="b">
        <v>1</v>
      </c>
      <c r="S109" s="23" t="s">
        <v>11</v>
      </c>
      <c r="T109" s="23" t="s">
        <v>11</v>
      </c>
      <c r="U109" s="23" t="s">
        <v>11</v>
      </c>
      <c r="V109" s="23" t="s">
        <v>11</v>
      </c>
      <c r="W109" s="65" t="s">
        <v>11</v>
      </c>
      <c r="X109" s="23" t="s">
        <v>1017</v>
      </c>
      <c r="Y109" s="23" t="s">
        <v>11</v>
      </c>
      <c r="Z109" s="65">
        <v>0.2</v>
      </c>
      <c r="AA109" s="65" t="s">
        <v>1018</v>
      </c>
      <c r="AB109" s="30" t="s">
        <v>1158</v>
      </c>
    </row>
    <row r="110" spans="1:28" x14ac:dyDescent="0.35">
      <c r="A110" s="23" t="s">
        <v>115</v>
      </c>
      <c r="B110" s="61">
        <v>20</v>
      </c>
      <c r="C110" s="65">
        <v>39658070</v>
      </c>
      <c r="D110" s="23" t="s">
        <v>143</v>
      </c>
      <c r="E110" s="23" t="s">
        <v>1057</v>
      </c>
      <c r="F110" s="23" t="s">
        <v>15</v>
      </c>
      <c r="G110" s="23" t="s">
        <v>20</v>
      </c>
      <c r="H110" s="23" t="s">
        <v>1029</v>
      </c>
      <c r="I110" s="65">
        <v>0.16741405100000001</v>
      </c>
      <c r="J110" s="65">
        <v>0</v>
      </c>
      <c r="K110" s="65">
        <v>669</v>
      </c>
      <c r="L110" s="65">
        <v>336</v>
      </c>
      <c r="M110" s="30" t="s">
        <v>11</v>
      </c>
      <c r="N110" s="65" t="s">
        <v>11</v>
      </c>
      <c r="O110" s="65" t="s">
        <v>11</v>
      </c>
      <c r="P110" s="23" t="b">
        <v>1</v>
      </c>
      <c r="Q110" s="23" t="s">
        <v>11</v>
      </c>
      <c r="R110" s="23" t="s">
        <v>11</v>
      </c>
      <c r="S110" s="23" t="s">
        <v>13</v>
      </c>
      <c r="T110" s="23" t="s">
        <v>11</v>
      </c>
      <c r="U110" s="23" t="s">
        <v>11</v>
      </c>
      <c r="V110" s="23" t="s">
        <v>11</v>
      </c>
      <c r="W110" s="65" t="s">
        <v>11</v>
      </c>
      <c r="X110" s="23" t="s">
        <v>1027</v>
      </c>
      <c r="Y110" s="23" t="s">
        <v>11</v>
      </c>
      <c r="Z110" s="65">
        <v>0.95</v>
      </c>
      <c r="AA110" s="65" t="s">
        <v>1020</v>
      </c>
      <c r="AB110" s="30" t="s">
        <v>1158</v>
      </c>
    </row>
    <row r="111" spans="1:28" x14ac:dyDescent="0.35">
      <c r="A111" s="23" t="s">
        <v>145</v>
      </c>
      <c r="B111" s="61">
        <v>20</v>
      </c>
      <c r="C111" s="65">
        <v>39658070</v>
      </c>
      <c r="D111" s="23" t="s">
        <v>143</v>
      </c>
      <c r="E111" s="23" t="s">
        <v>1057</v>
      </c>
      <c r="F111" s="23" t="s">
        <v>15</v>
      </c>
      <c r="G111" s="23" t="s">
        <v>20</v>
      </c>
      <c r="H111" s="23" t="s">
        <v>1029</v>
      </c>
      <c r="I111" s="65">
        <v>0.145363409</v>
      </c>
      <c r="J111" s="65">
        <v>0</v>
      </c>
      <c r="K111" s="65">
        <v>399</v>
      </c>
      <c r="L111" s="65">
        <v>336</v>
      </c>
      <c r="M111" s="30" t="s">
        <v>11</v>
      </c>
      <c r="N111" s="65" t="s">
        <v>11</v>
      </c>
      <c r="O111" s="65" t="s">
        <v>11</v>
      </c>
      <c r="P111" s="23" t="b">
        <v>1</v>
      </c>
      <c r="Q111" s="23" t="s">
        <v>11</v>
      </c>
      <c r="R111" s="23" t="s">
        <v>11</v>
      </c>
      <c r="S111" s="23" t="s">
        <v>13</v>
      </c>
      <c r="T111" s="23" t="s">
        <v>11</v>
      </c>
      <c r="U111" s="23" t="s">
        <v>11</v>
      </c>
      <c r="V111" s="23" t="s">
        <v>11</v>
      </c>
      <c r="W111" s="65" t="s">
        <v>11</v>
      </c>
      <c r="X111" s="23" t="s">
        <v>1027</v>
      </c>
      <c r="Y111" s="23" t="s">
        <v>11</v>
      </c>
      <c r="Z111" s="65">
        <v>0.83</v>
      </c>
      <c r="AA111" s="65" t="s">
        <v>1018</v>
      </c>
      <c r="AB111" s="30" t="s">
        <v>1158</v>
      </c>
    </row>
    <row r="112" spans="1:28" x14ac:dyDescent="0.35">
      <c r="A112" s="23" t="s">
        <v>115</v>
      </c>
      <c r="B112" s="61">
        <v>20</v>
      </c>
      <c r="C112" s="65">
        <v>57484428</v>
      </c>
      <c r="D112" s="23" t="s">
        <v>265</v>
      </c>
      <c r="E112" s="23" t="s">
        <v>1058</v>
      </c>
      <c r="F112" s="23" t="s">
        <v>15</v>
      </c>
      <c r="G112" s="23" t="s">
        <v>20</v>
      </c>
      <c r="H112" s="23" t="s">
        <v>1016</v>
      </c>
      <c r="I112" s="65">
        <v>4.7393365E-2</v>
      </c>
      <c r="J112" s="65">
        <v>0</v>
      </c>
      <c r="K112" s="65">
        <v>633</v>
      </c>
      <c r="L112" s="65">
        <v>197</v>
      </c>
      <c r="M112" s="30" t="s">
        <v>11</v>
      </c>
      <c r="N112" s="65" t="s">
        <v>11</v>
      </c>
      <c r="O112" s="65" t="s">
        <v>11</v>
      </c>
      <c r="P112" s="23" t="b">
        <v>1</v>
      </c>
      <c r="Q112" s="23" t="s">
        <v>11</v>
      </c>
      <c r="R112" s="23" t="s">
        <v>11</v>
      </c>
      <c r="S112" s="23" t="s">
        <v>11</v>
      </c>
      <c r="T112" s="23" t="s">
        <v>11</v>
      </c>
      <c r="U112" s="23" t="s">
        <v>11</v>
      </c>
      <c r="V112" s="23" t="s">
        <v>11</v>
      </c>
      <c r="W112" s="65" t="s">
        <v>11</v>
      </c>
      <c r="X112" s="23" t="s">
        <v>1017</v>
      </c>
      <c r="Y112" s="23" t="s">
        <v>11</v>
      </c>
      <c r="Z112" s="65">
        <v>0.27</v>
      </c>
      <c r="AA112" s="65" t="s">
        <v>1018</v>
      </c>
      <c r="AB112" s="30" t="s">
        <v>1158</v>
      </c>
    </row>
    <row r="113" spans="1:28" x14ac:dyDescent="0.35">
      <c r="A113" s="23" t="s">
        <v>115</v>
      </c>
      <c r="B113" s="61">
        <v>22</v>
      </c>
      <c r="C113" s="65">
        <v>29693913</v>
      </c>
      <c r="D113" s="23" t="s">
        <v>125</v>
      </c>
      <c r="E113" s="23" t="s">
        <v>678</v>
      </c>
      <c r="F113" s="23" t="s">
        <v>15</v>
      </c>
      <c r="G113" s="23" t="s">
        <v>8</v>
      </c>
      <c r="H113" s="23" t="s">
        <v>1022</v>
      </c>
      <c r="I113" s="65">
        <v>5.8823528999999999E-2</v>
      </c>
      <c r="J113" s="65">
        <v>0</v>
      </c>
      <c r="K113" s="65">
        <v>85</v>
      </c>
      <c r="L113" s="65">
        <v>19</v>
      </c>
      <c r="M113" s="30" t="s">
        <v>11</v>
      </c>
      <c r="N113" s="65" t="s">
        <v>11</v>
      </c>
      <c r="O113" s="65" t="s">
        <v>11</v>
      </c>
      <c r="P113" s="23" t="b">
        <v>1</v>
      </c>
      <c r="Q113" s="23" t="s">
        <v>11</v>
      </c>
      <c r="R113" s="23" t="s">
        <v>11</v>
      </c>
      <c r="S113" s="23" t="s">
        <v>13</v>
      </c>
      <c r="T113" s="23" t="s">
        <v>11</v>
      </c>
      <c r="U113" s="23" t="s">
        <v>9</v>
      </c>
      <c r="V113" s="23" t="s">
        <v>1023</v>
      </c>
      <c r="W113" s="65" t="s">
        <v>11</v>
      </c>
      <c r="X113" s="23" t="s">
        <v>1017</v>
      </c>
      <c r="Y113" s="23" t="s">
        <v>11</v>
      </c>
      <c r="Z113" s="65">
        <v>0.27</v>
      </c>
      <c r="AA113" s="65" t="s">
        <v>1018</v>
      </c>
      <c r="AB113" s="30" t="s">
        <v>1158</v>
      </c>
    </row>
    <row r="114" spans="1:28" x14ac:dyDescent="0.35">
      <c r="A114" s="23" t="s">
        <v>115</v>
      </c>
      <c r="B114" s="61">
        <v>23</v>
      </c>
      <c r="C114" s="65">
        <v>39932920</v>
      </c>
      <c r="D114" s="23" t="s">
        <v>83</v>
      </c>
      <c r="E114" s="23" t="s">
        <v>664</v>
      </c>
      <c r="F114" s="23" t="s">
        <v>15</v>
      </c>
      <c r="G114" s="23" t="s">
        <v>20</v>
      </c>
      <c r="H114" s="23" t="s">
        <v>1022</v>
      </c>
      <c r="I114" s="65">
        <v>5.3797468000000001E-2</v>
      </c>
      <c r="J114" s="65">
        <v>0</v>
      </c>
      <c r="K114" s="65">
        <v>316</v>
      </c>
      <c r="L114" s="65">
        <v>142</v>
      </c>
      <c r="M114" s="30" t="s">
        <v>11</v>
      </c>
      <c r="N114" s="65" t="s">
        <v>11</v>
      </c>
      <c r="O114" s="65" t="s">
        <v>11</v>
      </c>
      <c r="P114" s="23" t="b">
        <v>1</v>
      </c>
      <c r="Q114" s="23" t="s">
        <v>11</v>
      </c>
      <c r="R114" s="23" t="b">
        <v>1</v>
      </c>
      <c r="S114" s="23" t="s">
        <v>10</v>
      </c>
      <c r="T114" s="23" t="s">
        <v>10</v>
      </c>
      <c r="U114" s="23" t="s">
        <v>9</v>
      </c>
      <c r="V114" s="23" t="s">
        <v>1023</v>
      </c>
      <c r="W114" s="65" t="s">
        <v>11</v>
      </c>
      <c r="X114" s="23" t="s">
        <v>1017</v>
      </c>
      <c r="Y114" s="23" t="s">
        <v>11</v>
      </c>
      <c r="Z114" s="65">
        <v>0.2</v>
      </c>
      <c r="AA114" s="65" t="s">
        <v>1018</v>
      </c>
      <c r="AB114" s="30" t="s">
        <v>1158</v>
      </c>
    </row>
    <row r="115" spans="1:28" x14ac:dyDescent="0.35">
      <c r="A115" s="23" t="s">
        <v>115</v>
      </c>
      <c r="B115" s="61">
        <v>23</v>
      </c>
      <c r="C115" s="65">
        <v>76855238</v>
      </c>
      <c r="D115" s="23" t="s">
        <v>53</v>
      </c>
      <c r="E115" s="23" t="s">
        <v>661</v>
      </c>
      <c r="F115" s="23" t="s">
        <v>8</v>
      </c>
      <c r="G115" s="23" t="s">
        <v>20</v>
      </c>
      <c r="H115" s="23" t="s">
        <v>1026</v>
      </c>
      <c r="I115" s="65">
        <v>0.196335079</v>
      </c>
      <c r="J115" s="65">
        <v>0</v>
      </c>
      <c r="K115" s="65">
        <v>382</v>
      </c>
      <c r="L115" s="65">
        <v>374</v>
      </c>
      <c r="M115" s="30" t="s">
        <v>11</v>
      </c>
      <c r="N115" s="65" t="s">
        <v>11</v>
      </c>
      <c r="O115" s="65" t="s">
        <v>11</v>
      </c>
      <c r="P115" s="23" t="b">
        <v>1</v>
      </c>
      <c r="Q115" s="23" t="b">
        <v>1</v>
      </c>
      <c r="R115" s="23" t="s">
        <v>11</v>
      </c>
      <c r="S115" s="23" t="s">
        <v>13</v>
      </c>
      <c r="T115" s="23" t="s">
        <v>11</v>
      </c>
      <c r="U115" s="23" t="s">
        <v>11</v>
      </c>
      <c r="V115" s="23" t="s">
        <v>11</v>
      </c>
      <c r="W115" s="65" t="s">
        <v>11</v>
      </c>
      <c r="X115" s="23" t="s">
        <v>1027</v>
      </c>
      <c r="Y115" s="23" t="s">
        <v>11</v>
      </c>
      <c r="Z115" s="65">
        <v>0.52</v>
      </c>
      <c r="AA115" s="65" t="s">
        <v>1018</v>
      </c>
      <c r="AB115" s="30" t="s">
        <v>1158</v>
      </c>
    </row>
    <row r="116" spans="1:28" x14ac:dyDescent="0.35">
      <c r="A116" s="23" t="s">
        <v>145</v>
      </c>
      <c r="B116" s="61">
        <v>23</v>
      </c>
      <c r="C116" s="65">
        <v>76855238</v>
      </c>
      <c r="D116" s="23" t="s">
        <v>53</v>
      </c>
      <c r="E116" s="23" t="s">
        <v>661</v>
      </c>
      <c r="F116" s="23" t="s">
        <v>8</v>
      </c>
      <c r="G116" s="23" t="s">
        <v>20</v>
      </c>
      <c r="H116" s="23" t="s">
        <v>1026</v>
      </c>
      <c r="I116" s="65">
        <v>0.121387283</v>
      </c>
      <c r="J116" s="65">
        <v>0</v>
      </c>
      <c r="K116" s="65">
        <v>173</v>
      </c>
      <c r="L116" s="65">
        <v>374</v>
      </c>
      <c r="M116" s="30" t="s">
        <v>11</v>
      </c>
      <c r="N116" s="65" t="s">
        <v>11</v>
      </c>
      <c r="O116" s="65" t="s">
        <v>11</v>
      </c>
      <c r="P116" s="23" t="b">
        <v>1</v>
      </c>
      <c r="Q116" s="23" t="b">
        <v>1</v>
      </c>
      <c r="R116" s="23" t="s">
        <v>11</v>
      </c>
      <c r="S116" s="23" t="s">
        <v>13</v>
      </c>
      <c r="T116" s="23" t="s">
        <v>11</v>
      </c>
      <c r="U116" s="23" t="s">
        <v>11</v>
      </c>
      <c r="V116" s="23" t="s">
        <v>11</v>
      </c>
      <c r="W116" s="65" t="s">
        <v>11</v>
      </c>
      <c r="X116" s="23" t="s">
        <v>1027</v>
      </c>
      <c r="Y116" s="23" t="s">
        <v>11</v>
      </c>
      <c r="Z116" s="65">
        <v>0.45</v>
      </c>
      <c r="AA116" s="65" t="s">
        <v>1018</v>
      </c>
      <c r="AB116" s="30" t="s">
        <v>1158</v>
      </c>
    </row>
    <row r="117" spans="1:28" x14ac:dyDescent="0.35">
      <c r="A117" s="23" t="s">
        <v>115</v>
      </c>
      <c r="B117" s="61">
        <v>23</v>
      </c>
      <c r="C117" s="65">
        <v>123020383</v>
      </c>
      <c r="D117" s="23" t="s">
        <v>144</v>
      </c>
      <c r="E117" s="23" t="s">
        <v>724</v>
      </c>
      <c r="F117" s="23" t="s">
        <v>15</v>
      </c>
      <c r="G117" s="23" t="s">
        <v>20</v>
      </c>
      <c r="H117" s="23" t="s">
        <v>1022</v>
      </c>
      <c r="I117" s="65">
        <v>0.18881118899999999</v>
      </c>
      <c r="J117" s="65">
        <v>0</v>
      </c>
      <c r="K117" s="65">
        <v>143</v>
      </c>
      <c r="L117" s="65">
        <v>74</v>
      </c>
      <c r="M117" s="30" t="s">
        <v>11</v>
      </c>
      <c r="N117" s="65" t="s">
        <v>11</v>
      </c>
      <c r="O117" s="65" t="s">
        <v>11</v>
      </c>
      <c r="P117" s="23" t="s">
        <v>11</v>
      </c>
      <c r="Q117" s="23" t="s">
        <v>11</v>
      </c>
      <c r="R117" s="23" t="s">
        <v>11</v>
      </c>
      <c r="S117" s="23" t="s">
        <v>13</v>
      </c>
      <c r="T117" s="23" t="s">
        <v>10</v>
      </c>
      <c r="U117" s="23" t="s">
        <v>9</v>
      </c>
      <c r="V117" s="23" t="s">
        <v>1023</v>
      </c>
      <c r="W117" s="65" t="s">
        <v>11</v>
      </c>
      <c r="X117" s="23" t="s">
        <v>1017</v>
      </c>
      <c r="Y117" s="23" t="s">
        <v>11</v>
      </c>
      <c r="Z117" s="65">
        <v>0.5</v>
      </c>
      <c r="AA117" s="65" t="s">
        <v>1018</v>
      </c>
      <c r="AB117" s="30" t="s">
        <v>1158</v>
      </c>
    </row>
    <row r="118" spans="1:28" x14ac:dyDescent="0.35">
      <c r="A118" s="23" t="s">
        <v>28</v>
      </c>
      <c r="B118" s="61">
        <v>3</v>
      </c>
      <c r="C118" s="65">
        <v>119562125</v>
      </c>
      <c r="D118" s="23" t="s">
        <v>32</v>
      </c>
      <c r="E118" s="23" t="s">
        <v>1059</v>
      </c>
      <c r="F118" s="23" t="s">
        <v>15</v>
      </c>
      <c r="G118" s="23" t="s">
        <v>20</v>
      </c>
      <c r="H118" s="23" t="s">
        <v>1022</v>
      </c>
      <c r="I118" s="65">
        <v>0.22321428600000001</v>
      </c>
      <c r="J118" s="65">
        <v>0</v>
      </c>
      <c r="K118" s="65">
        <v>448</v>
      </c>
      <c r="L118" s="65">
        <v>71</v>
      </c>
      <c r="M118" s="30" t="s">
        <v>11</v>
      </c>
      <c r="N118" s="65" t="s">
        <v>11</v>
      </c>
      <c r="O118" s="65" t="s">
        <v>11</v>
      </c>
      <c r="P118" s="23" t="s">
        <v>11</v>
      </c>
      <c r="Q118" s="23" t="s">
        <v>11</v>
      </c>
      <c r="R118" s="23" t="s">
        <v>11</v>
      </c>
      <c r="S118" s="23" t="s">
        <v>13</v>
      </c>
      <c r="T118" s="23" t="s">
        <v>10</v>
      </c>
      <c r="U118" s="23" t="s">
        <v>9</v>
      </c>
      <c r="V118" s="23" t="s">
        <v>1023</v>
      </c>
      <c r="W118" s="65" t="s">
        <v>11</v>
      </c>
      <c r="X118" s="23" t="s">
        <v>1017</v>
      </c>
      <c r="Y118" s="23" t="s">
        <v>11</v>
      </c>
      <c r="Z118" s="65">
        <v>1</v>
      </c>
      <c r="AA118" s="65" t="s">
        <v>1020</v>
      </c>
      <c r="AB118" s="30" t="s">
        <v>1158</v>
      </c>
    </row>
    <row r="119" spans="1:28" x14ac:dyDescent="0.35">
      <c r="A119" s="23" t="s">
        <v>28</v>
      </c>
      <c r="B119" s="61">
        <v>13</v>
      </c>
      <c r="C119" s="65">
        <v>48916795</v>
      </c>
      <c r="D119" s="23" t="s">
        <v>33</v>
      </c>
      <c r="E119" s="23" t="s">
        <v>1060</v>
      </c>
      <c r="F119" s="23" t="s">
        <v>15</v>
      </c>
      <c r="G119" s="23" t="s">
        <v>9</v>
      </c>
      <c r="H119" s="23" t="s">
        <v>1022</v>
      </c>
      <c r="I119" s="65">
        <v>0.39272727299999999</v>
      </c>
      <c r="J119" s="65">
        <v>0</v>
      </c>
      <c r="K119" s="65">
        <v>275</v>
      </c>
      <c r="L119" s="65">
        <v>61</v>
      </c>
      <c r="M119" s="30" t="s">
        <v>11</v>
      </c>
      <c r="N119" s="65" t="s">
        <v>11</v>
      </c>
      <c r="O119" s="65" t="s">
        <v>11</v>
      </c>
      <c r="P119" s="23" t="b">
        <v>1</v>
      </c>
      <c r="Q119" s="23" t="b">
        <v>1</v>
      </c>
      <c r="R119" s="23" t="b">
        <v>1</v>
      </c>
      <c r="S119" s="23" t="s">
        <v>13</v>
      </c>
      <c r="T119" s="23" t="s">
        <v>13</v>
      </c>
      <c r="U119" s="23" t="s">
        <v>13</v>
      </c>
      <c r="V119" s="23" t="s">
        <v>1023</v>
      </c>
      <c r="W119" s="65" t="s">
        <v>1014</v>
      </c>
      <c r="X119" s="23" t="s">
        <v>1027</v>
      </c>
      <c r="Y119" s="23" t="s">
        <v>11</v>
      </c>
      <c r="Z119" s="65">
        <v>1</v>
      </c>
      <c r="AA119" s="65" t="s">
        <v>1020</v>
      </c>
      <c r="AB119" s="30" t="s">
        <v>1158</v>
      </c>
    </row>
    <row r="120" spans="1:28" x14ac:dyDescent="0.35">
      <c r="A120" s="23" t="s">
        <v>36</v>
      </c>
      <c r="B120" s="61">
        <v>13</v>
      </c>
      <c r="C120" s="65">
        <v>48916795</v>
      </c>
      <c r="D120" s="23" t="s">
        <v>33</v>
      </c>
      <c r="E120" s="23" t="s">
        <v>1060</v>
      </c>
      <c r="F120" s="23" t="s">
        <v>15</v>
      </c>
      <c r="G120" s="23" t="s">
        <v>9</v>
      </c>
      <c r="H120" s="23" t="s">
        <v>1022</v>
      </c>
      <c r="I120" s="65">
        <v>0.4</v>
      </c>
      <c r="J120" s="65">
        <v>0</v>
      </c>
      <c r="K120" s="65">
        <v>45</v>
      </c>
      <c r="L120" s="65">
        <v>61</v>
      </c>
      <c r="M120" s="30" t="s">
        <v>11</v>
      </c>
      <c r="N120" s="65" t="s">
        <v>11</v>
      </c>
      <c r="O120" s="65" t="s">
        <v>11</v>
      </c>
      <c r="P120" s="23" t="b">
        <v>1</v>
      </c>
      <c r="Q120" s="23" t="b">
        <v>1</v>
      </c>
      <c r="R120" s="23" t="b">
        <v>1</v>
      </c>
      <c r="S120" s="23" t="s">
        <v>13</v>
      </c>
      <c r="T120" s="23" t="s">
        <v>13</v>
      </c>
      <c r="U120" s="23" t="s">
        <v>13</v>
      </c>
      <c r="V120" s="23" t="s">
        <v>1023</v>
      </c>
      <c r="W120" s="65" t="s">
        <v>1014</v>
      </c>
      <c r="X120" s="23" t="s">
        <v>1027</v>
      </c>
      <c r="Y120" s="23" t="s">
        <v>11</v>
      </c>
      <c r="Z120" s="65">
        <v>1</v>
      </c>
      <c r="AA120" s="65" t="s">
        <v>1020</v>
      </c>
      <c r="AB120" s="30" t="s">
        <v>1158</v>
      </c>
    </row>
    <row r="121" spans="1:28" x14ac:dyDescent="0.35">
      <c r="A121" s="23" t="s">
        <v>28</v>
      </c>
      <c r="B121" s="61">
        <v>16</v>
      </c>
      <c r="C121" s="65">
        <v>2225373</v>
      </c>
      <c r="D121" s="23" t="s">
        <v>388</v>
      </c>
      <c r="E121" s="23" t="s">
        <v>1061</v>
      </c>
      <c r="F121" s="23" t="s">
        <v>8</v>
      </c>
      <c r="G121" s="23" t="s">
        <v>15</v>
      </c>
      <c r="H121" s="23" t="s">
        <v>1016</v>
      </c>
      <c r="I121" s="65">
        <v>2.6470588E-2</v>
      </c>
      <c r="J121" s="65">
        <v>0</v>
      </c>
      <c r="K121" s="65">
        <v>340</v>
      </c>
      <c r="L121" s="65">
        <v>47</v>
      </c>
      <c r="M121" s="30" t="s">
        <v>11</v>
      </c>
      <c r="N121" s="65" t="s">
        <v>11</v>
      </c>
      <c r="O121" s="65" t="s">
        <v>11</v>
      </c>
      <c r="P121" s="23" t="b">
        <v>1</v>
      </c>
      <c r="Q121" s="23" t="s">
        <v>11</v>
      </c>
      <c r="R121" s="23" t="s">
        <v>11</v>
      </c>
      <c r="S121" s="23" t="s">
        <v>11</v>
      </c>
      <c r="T121" s="23" t="s">
        <v>11</v>
      </c>
      <c r="U121" s="23" t="s">
        <v>11</v>
      </c>
      <c r="V121" s="23" t="s">
        <v>11</v>
      </c>
      <c r="W121" s="65" t="s">
        <v>11</v>
      </c>
      <c r="X121" s="23" t="s">
        <v>1017</v>
      </c>
      <c r="Y121" s="23" t="s">
        <v>11</v>
      </c>
      <c r="Z121" s="65">
        <v>0.09</v>
      </c>
      <c r="AA121" s="65" t="s">
        <v>1018</v>
      </c>
      <c r="AB121" s="30" t="s">
        <v>1158</v>
      </c>
    </row>
    <row r="122" spans="1:28" x14ac:dyDescent="0.35">
      <c r="A122" s="23" t="s">
        <v>28</v>
      </c>
      <c r="B122" s="61">
        <v>17</v>
      </c>
      <c r="C122" s="65">
        <v>7577560</v>
      </c>
      <c r="D122" s="23" t="s">
        <v>16</v>
      </c>
      <c r="E122" s="23" t="s">
        <v>1062</v>
      </c>
      <c r="F122" s="23" t="s">
        <v>20</v>
      </c>
      <c r="G122" s="23" t="s">
        <v>8</v>
      </c>
      <c r="H122" s="23" t="s">
        <v>1022</v>
      </c>
      <c r="I122" s="65">
        <v>0.55942029000000004</v>
      </c>
      <c r="J122" s="65">
        <v>0</v>
      </c>
      <c r="K122" s="65">
        <v>345</v>
      </c>
      <c r="L122" s="65">
        <v>89</v>
      </c>
      <c r="M122" s="30" t="s">
        <v>11</v>
      </c>
      <c r="N122" s="65" t="s">
        <v>11</v>
      </c>
      <c r="O122" s="65" t="s">
        <v>11</v>
      </c>
      <c r="P122" s="23" t="b">
        <v>1</v>
      </c>
      <c r="Q122" s="23" t="b">
        <v>1</v>
      </c>
      <c r="R122" s="23" t="b">
        <v>1</v>
      </c>
      <c r="S122" s="23" t="s">
        <v>13</v>
      </c>
      <c r="T122" s="23" t="s">
        <v>13</v>
      </c>
      <c r="U122" s="23" t="s">
        <v>13</v>
      </c>
      <c r="V122" s="23" t="s">
        <v>1023</v>
      </c>
      <c r="W122" s="65" t="s">
        <v>1014</v>
      </c>
      <c r="X122" s="23" t="s">
        <v>1027</v>
      </c>
      <c r="Y122" s="23" t="b">
        <v>1</v>
      </c>
      <c r="Z122" s="65">
        <v>1</v>
      </c>
      <c r="AA122" s="65" t="s">
        <v>1020</v>
      </c>
      <c r="AB122" s="30" t="s">
        <v>1158</v>
      </c>
    </row>
    <row r="123" spans="1:28" x14ac:dyDescent="0.35">
      <c r="A123" s="23" t="s">
        <v>36</v>
      </c>
      <c r="B123" s="61">
        <v>17</v>
      </c>
      <c r="C123" s="65">
        <v>7577560</v>
      </c>
      <c r="D123" s="23" t="s">
        <v>16</v>
      </c>
      <c r="E123" s="23" t="s">
        <v>1062</v>
      </c>
      <c r="F123" s="23" t="s">
        <v>20</v>
      </c>
      <c r="G123" s="23" t="s">
        <v>8</v>
      </c>
      <c r="H123" s="23" t="s">
        <v>1022</v>
      </c>
      <c r="I123" s="65">
        <v>0.59677419399999998</v>
      </c>
      <c r="J123" s="65">
        <v>0</v>
      </c>
      <c r="K123" s="65">
        <v>62</v>
      </c>
      <c r="L123" s="65">
        <v>89</v>
      </c>
      <c r="M123" s="30" t="s">
        <v>11</v>
      </c>
      <c r="N123" s="65" t="s">
        <v>11</v>
      </c>
      <c r="O123" s="65" t="s">
        <v>11</v>
      </c>
      <c r="P123" s="23" t="b">
        <v>1</v>
      </c>
      <c r="Q123" s="23" t="b">
        <v>1</v>
      </c>
      <c r="R123" s="23" t="b">
        <v>1</v>
      </c>
      <c r="S123" s="23" t="s">
        <v>13</v>
      </c>
      <c r="T123" s="23" t="s">
        <v>13</v>
      </c>
      <c r="U123" s="23" t="s">
        <v>13</v>
      </c>
      <c r="V123" s="23" t="s">
        <v>1023</v>
      </c>
      <c r="W123" s="65" t="s">
        <v>1014</v>
      </c>
      <c r="X123" s="23" t="s">
        <v>1027</v>
      </c>
      <c r="Y123" s="23" t="b">
        <v>1</v>
      </c>
      <c r="Z123" s="65">
        <v>1</v>
      </c>
      <c r="AA123" s="65" t="s">
        <v>1018</v>
      </c>
      <c r="AB123" s="30" t="s">
        <v>1158</v>
      </c>
    </row>
    <row r="124" spans="1:28" x14ac:dyDescent="0.35">
      <c r="A124" s="23" t="s">
        <v>28</v>
      </c>
      <c r="B124" s="61">
        <v>17</v>
      </c>
      <c r="C124" s="65">
        <v>41228533</v>
      </c>
      <c r="D124" s="23" t="s">
        <v>30</v>
      </c>
      <c r="E124" s="23" t="s">
        <v>1063</v>
      </c>
      <c r="F124" s="23" t="s">
        <v>9</v>
      </c>
      <c r="G124" s="23" t="s">
        <v>8</v>
      </c>
      <c r="H124" s="23" t="s">
        <v>1022</v>
      </c>
      <c r="I124" s="65">
        <v>0.263461538</v>
      </c>
      <c r="J124" s="65">
        <v>0</v>
      </c>
      <c r="K124" s="65">
        <v>520</v>
      </c>
      <c r="L124" s="65">
        <v>86</v>
      </c>
      <c r="M124" s="30" t="s">
        <v>11</v>
      </c>
      <c r="N124" s="65" t="s">
        <v>11</v>
      </c>
      <c r="O124" s="65" t="s">
        <v>11</v>
      </c>
      <c r="P124" s="23" t="b">
        <v>1</v>
      </c>
      <c r="Q124" s="23" t="b">
        <v>1</v>
      </c>
      <c r="R124" s="23" t="b">
        <v>1</v>
      </c>
      <c r="S124" s="23" t="s">
        <v>10</v>
      </c>
      <c r="T124" s="23" t="s">
        <v>10</v>
      </c>
      <c r="U124" s="23" t="s">
        <v>9</v>
      </c>
      <c r="V124" s="23" t="s">
        <v>1023</v>
      </c>
      <c r="W124" s="65" t="s">
        <v>1014</v>
      </c>
      <c r="X124" s="23" t="s">
        <v>1017</v>
      </c>
      <c r="Y124" s="23" t="s">
        <v>11</v>
      </c>
      <c r="Z124" s="65">
        <v>0.94</v>
      </c>
      <c r="AA124" s="65" t="s">
        <v>1020</v>
      </c>
      <c r="AB124" s="30" t="s">
        <v>1158</v>
      </c>
    </row>
    <row r="125" spans="1:28" x14ac:dyDescent="0.35">
      <c r="A125" s="23" t="s">
        <v>28</v>
      </c>
      <c r="B125" s="61">
        <v>17</v>
      </c>
      <c r="C125" s="65">
        <v>47696678</v>
      </c>
      <c r="D125" s="23" t="s">
        <v>139</v>
      </c>
      <c r="E125" s="23" t="s">
        <v>1064</v>
      </c>
      <c r="F125" s="23" t="s">
        <v>8</v>
      </c>
      <c r="G125" s="23" t="s">
        <v>9</v>
      </c>
      <c r="H125" s="23" t="s">
        <v>1016</v>
      </c>
      <c r="I125" s="65">
        <v>0.27700348400000002</v>
      </c>
      <c r="J125" s="65">
        <v>0</v>
      </c>
      <c r="K125" s="65">
        <v>574</v>
      </c>
      <c r="L125" s="65">
        <v>116</v>
      </c>
      <c r="M125" s="30" t="s">
        <v>11</v>
      </c>
      <c r="N125" s="65" t="s">
        <v>11</v>
      </c>
      <c r="O125" s="65" t="s">
        <v>11</v>
      </c>
      <c r="P125" s="23" t="b">
        <v>1</v>
      </c>
      <c r="Q125" s="23" t="b">
        <v>1</v>
      </c>
      <c r="R125" s="23" t="b">
        <v>1</v>
      </c>
      <c r="S125" s="23" t="s">
        <v>11</v>
      </c>
      <c r="T125" s="23" t="s">
        <v>11</v>
      </c>
      <c r="U125" s="23" t="s">
        <v>11</v>
      </c>
      <c r="V125" s="23" t="s">
        <v>11</v>
      </c>
      <c r="W125" s="65" t="s">
        <v>1014</v>
      </c>
      <c r="X125" s="23" t="s">
        <v>1017</v>
      </c>
      <c r="Y125" s="23" t="s">
        <v>11</v>
      </c>
      <c r="Z125" s="65">
        <v>0.99</v>
      </c>
      <c r="AA125" s="65" t="s">
        <v>1020</v>
      </c>
      <c r="AB125" s="30" t="s">
        <v>1158</v>
      </c>
    </row>
    <row r="126" spans="1:28" x14ac:dyDescent="0.35">
      <c r="A126" s="23" t="s">
        <v>28</v>
      </c>
      <c r="B126" s="61">
        <v>17</v>
      </c>
      <c r="C126" s="65">
        <v>63545683</v>
      </c>
      <c r="D126" s="23" t="s">
        <v>29</v>
      </c>
      <c r="E126" s="23" t="s">
        <v>1065</v>
      </c>
      <c r="F126" s="23" t="s">
        <v>8</v>
      </c>
      <c r="G126" s="23" t="s">
        <v>15</v>
      </c>
      <c r="H126" s="23" t="s">
        <v>1022</v>
      </c>
      <c r="I126" s="65">
        <v>0.20071048</v>
      </c>
      <c r="J126" s="65">
        <v>1.5384615000000001E-2</v>
      </c>
      <c r="K126" s="65">
        <v>563</v>
      </c>
      <c r="L126" s="65">
        <v>65</v>
      </c>
      <c r="M126" s="30" t="s">
        <v>11</v>
      </c>
      <c r="N126" s="65" t="s">
        <v>11</v>
      </c>
      <c r="O126" s="65" t="s">
        <v>11</v>
      </c>
      <c r="P126" s="23" t="b">
        <v>1</v>
      </c>
      <c r="Q126" s="23" t="b">
        <v>1</v>
      </c>
      <c r="R126" s="23" t="b">
        <v>1</v>
      </c>
      <c r="S126" s="23" t="s">
        <v>13</v>
      </c>
      <c r="T126" s="23" t="s">
        <v>13</v>
      </c>
      <c r="U126" s="23" t="s">
        <v>13</v>
      </c>
      <c r="V126" s="23" t="s">
        <v>1023</v>
      </c>
      <c r="W126" s="65" t="s">
        <v>1014</v>
      </c>
      <c r="X126" s="23" t="s">
        <v>1027</v>
      </c>
      <c r="Y126" s="23" t="s">
        <v>11</v>
      </c>
      <c r="Z126" s="65">
        <v>1</v>
      </c>
      <c r="AA126" s="65" t="s">
        <v>1020</v>
      </c>
      <c r="AB126" s="30" t="s">
        <v>1158</v>
      </c>
    </row>
    <row r="127" spans="1:28" x14ac:dyDescent="0.35">
      <c r="A127" s="23" t="s">
        <v>36</v>
      </c>
      <c r="B127" s="61">
        <v>19</v>
      </c>
      <c r="C127" s="65">
        <v>2225379</v>
      </c>
      <c r="D127" s="23" t="s">
        <v>31</v>
      </c>
      <c r="E127" s="23" t="s">
        <v>1066</v>
      </c>
      <c r="F127" s="23" t="s">
        <v>38</v>
      </c>
      <c r="G127" s="23" t="s">
        <v>8</v>
      </c>
      <c r="H127" s="23" t="s">
        <v>1029</v>
      </c>
      <c r="I127" s="65">
        <v>0.15384615400000001</v>
      </c>
      <c r="J127" s="65">
        <v>0</v>
      </c>
      <c r="K127" s="65">
        <v>78</v>
      </c>
      <c r="L127" s="65">
        <v>83</v>
      </c>
      <c r="M127" s="30" t="s">
        <v>11</v>
      </c>
      <c r="N127" s="65" t="s">
        <v>11</v>
      </c>
      <c r="O127" s="65" t="s">
        <v>11</v>
      </c>
      <c r="P127" s="23" t="s">
        <v>11</v>
      </c>
      <c r="Q127" s="23" t="s">
        <v>11</v>
      </c>
      <c r="R127" s="23" t="s">
        <v>11</v>
      </c>
      <c r="S127" s="23" t="s">
        <v>11</v>
      </c>
      <c r="T127" s="23" t="s">
        <v>11</v>
      </c>
      <c r="U127" s="23" t="s">
        <v>11</v>
      </c>
      <c r="V127" s="23" t="s">
        <v>11</v>
      </c>
      <c r="W127" s="65" t="s">
        <v>1014</v>
      </c>
      <c r="X127" s="23" t="s">
        <v>1027</v>
      </c>
      <c r="Y127" s="23" t="s">
        <v>11</v>
      </c>
      <c r="Z127" s="65">
        <v>0.4</v>
      </c>
      <c r="AA127" s="65" t="s">
        <v>1018</v>
      </c>
      <c r="AB127" s="30" t="s">
        <v>1158</v>
      </c>
    </row>
    <row r="128" spans="1:28" x14ac:dyDescent="0.35">
      <c r="A128" s="23" t="s">
        <v>28</v>
      </c>
      <c r="B128" s="61">
        <v>19</v>
      </c>
      <c r="C128" s="65">
        <v>2227021</v>
      </c>
      <c r="D128" s="23" t="s">
        <v>31</v>
      </c>
      <c r="E128" s="23" t="s">
        <v>1067</v>
      </c>
      <c r="F128" s="23" t="s">
        <v>15</v>
      </c>
      <c r="G128" s="23" t="s">
        <v>8</v>
      </c>
      <c r="H128" s="23" t="s">
        <v>1022</v>
      </c>
      <c r="I128" s="65">
        <v>0.56849315099999997</v>
      </c>
      <c r="J128" s="65">
        <v>0</v>
      </c>
      <c r="K128" s="65">
        <v>292</v>
      </c>
      <c r="L128" s="65">
        <v>44</v>
      </c>
      <c r="M128" s="30" t="s">
        <v>11</v>
      </c>
      <c r="N128" s="65" t="s">
        <v>11</v>
      </c>
      <c r="O128" s="65" t="s">
        <v>11</v>
      </c>
      <c r="P128" s="23" t="s">
        <v>11</v>
      </c>
      <c r="Q128" s="23" t="s">
        <v>11</v>
      </c>
      <c r="R128" s="23" t="s">
        <v>11</v>
      </c>
      <c r="S128" s="23" t="s">
        <v>10</v>
      </c>
      <c r="T128" s="23" t="s">
        <v>10</v>
      </c>
      <c r="U128" s="23" t="s">
        <v>9</v>
      </c>
      <c r="V128" s="23" t="s">
        <v>1023</v>
      </c>
      <c r="W128" s="65" t="s">
        <v>1014</v>
      </c>
      <c r="X128" s="23" t="s">
        <v>1017</v>
      </c>
      <c r="Y128" s="23" t="s">
        <v>11</v>
      </c>
      <c r="Z128" s="65">
        <v>1</v>
      </c>
      <c r="AA128" s="65" t="s">
        <v>1020</v>
      </c>
      <c r="AB128" s="30" t="s">
        <v>1158</v>
      </c>
    </row>
    <row r="129" spans="1:28" x14ac:dyDescent="0.35">
      <c r="A129" s="23" t="s">
        <v>36</v>
      </c>
      <c r="B129" s="61">
        <v>19</v>
      </c>
      <c r="C129" s="65">
        <v>2227021</v>
      </c>
      <c r="D129" s="23" t="s">
        <v>31</v>
      </c>
      <c r="E129" s="23" t="s">
        <v>1067</v>
      </c>
      <c r="F129" s="23" t="s">
        <v>15</v>
      </c>
      <c r="G129" s="23" t="s">
        <v>8</v>
      </c>
      <c r="H129" s="23" t="s">
        <v>1022</v>
      </c>
      <c r="I129" s="65">
        <v>0.61702127699999998</v>
      </c>
      <c r="J129" s="65">
        <v>0</v>
      </c>
      <c r="K129" s="65">
        <v>47</v>
      </c>
      <c r="L129" s="65">
        <v>44</v>
      </c>
      <c r="M129" s="30" t="s">
        <v>11</v>
      </c>
      <c r="N129" s="65" t="s">
        <v>11</v>
      </c>
      <c r="O129" s="65" t="s">
        <v>11</v>
      </c>
      <c r="P129" s="23" t="s">
        <v>11</v>
      </c>
      <c r="Q129" s="23" t="s">
        <v>11</v>
      </c>
      <c r="R129" s="23" t="s">
        <v>11</v>
      </c>
      <c r="S129" s="23" t="s">
        <v>10</v>
      </c>
      <c r="T129" s="23" t="s">
        <v>10</v>
      </c>
      <c r="U129" s="23" t="s">
        <v>9</v>
      </c>
      <c r="V129" s="23" t="s">
        <v>1023</v>
      </c>
      <c r="W129" s="65" t="s">
        <v>1014</v>
      </c>
      <c r="X129" s="23" t="s">
        <v>1017</v>
      </c>
      <c r="Y129" s="23" t="s">
        <v>11</v>
      </c>
      <c r="Z129" s="65">
        <v>1</v>
      </c>
      <c r="AA129" s="65" t="s">
        <v>1020</v>
      </c>
      <c r="AB129" s="30" t="s">
        <v>1158</v>
      </c>
    </row>
    <row r="130" spans="1:28" x14ac:dyDescent="0.35">
      <c r="A130" s="23" t="s">
        <v>28</v>
      </c>
      <c r="B130" s="61">
        <v>18</v>
      </c>
      <c r="C130" s="65">
        <v>48603039</v>
      </c>
      <c r="D130" s="23" t="s">
        <v>34</v>
      </c>
      <c r="E130" s="23" t="s">
        <v>1068</v>
      </c>
      <c r="F130" s="23" t="s">
        <v>9</v>
      </c>
      <c r="G130" s="23" t="s">
        <v>35</v>
      </c>
      <c r="H130" s="23" t="s">
        <v>1069</v>
      </c>
      <c r="I130" s="65">
        <v>0.33333333300000001</v>
      </c>
      <c r="J130" s="65">
        <v>0</v>
      </c>
      <c r="K130" s="65">
        <v>204</v>
      </c>
      <c r="L130" s="65">
        <v>37</v>
      </c>
      <c r="M130" s="30" t="s">
        <v>11</v>
      </c>
      <c r="N130" s="65" t="s">
        <v>11</v>
      </c>
      <c r="O130" s="65" t="s">
        <v>11</v>
      </c>
      <c r="P130" s="23" t="b">
        <v>1</v>
      </c>
      <c r="Q130" s="23" t="b">
        <v>1</v>
      </c>
      <c r="R130" s="23" t="b">
        <v>1</v>
      </c>
      <c r="S130" s="23" t="s">
        <v>13</v>
      </c>
      <c r="T130" s="23" t="s">
        <v>13</v>
      </c>
      <c r="U130" s="23" t="s">
        <v>11</v>
      </c>
      <c r="V130" s="23" t="s">
        <v>11</v>
      </c>
      <c r="W130" s="65" t="s">
        <v>1014</v>
      </c>
      <c r="X130" s="23" t="s">
        <v>1027</v>
      </c>
      <c r="Y130" s="23" t="s">
        <v>11</v>
      </c>
      <c r="Z130" s="65">
        <v>1</v>
      </c>
      <c r="AA130" s="65" t="s">
        <v>1020</v>
      </c>
      <c r="AB130" s="30" t="s">
        <v>1158</v>
      </c>
    </row>
    <row r="131" spans="1:28" x14ac:dyDescent="0.35">
      <c r="A131" s="23" t="s">
        <v>40</v>
      </c>
      <c r="B131" s="61">
        <v>6</v>
      </c>
      <c r="C131" s="65">
        <v>36653546</v>
      </c>
      <c r="D131" s="23" t="s">
        <v>41</v>
      </c>
      <c r="E131" s="23" t="s">
        <v>1070</v>
      </c>
      <c r="F131" s="23" t="s">
        <v>15</v>
      </c>
      <c r="G131" s="23" t="s">
        <v>20</v>
      </c>
      <c r="H131" s="23" t="s">
        <v>1022</v>
      </c>
      <c r="I131" s="65">
        <v>0.146666667</v>
      </c>
      <c r="J131" s="65">
        <v>1.3333332999999999E-2</v>
      </c>
      <c r="K131" s="65">
        <v>225</v>
      </c>
      <c r="L131" s="65">
        <v>150</v>
      </c>
      <c r="M131" s="30" t="s">
        <v>11</v>
      </c>
      <c r="N131" s="65" t="s">
        <v>11</v>
      </c>
      <c r="O131" s="65" t="s">
        <v>11</v>
      </c>
      <c r="P131" s="23" t="s">
        <v>11</v>
      </c>
      <c r="Q131" s="23" t="b">
        <v>1</v>
      </c>
      <c r="R131" s="23" t="b">
        <v>1</v>
      </c>
      <c r="S131" s="23" t="s">
        <v>13</v>
      </c>
      <c r="T131" s="23" t="s">
        <v>11</v>
      </c>
      <c r="U131" s="23" t="s">
        <v>9</v>
      </c>
      <c r="V131" s="23" t="s">
        <v>1023</v>
      </c>
      <c r="W131" s="65" t="s">
        <v>11</v>
      </c>
      <c r="X131" s="23" t="s">
        <v>1017</v>
      </c>
      <c r="Y131" s="23" t="s">
        <v>11</v>
      </c>
      <c r="Z131" s="65">
        <v>0.56999999999999995</v>
      </c>
      <c r="AA131" s="65" t="s">
        <v>1018</v>
      </c>
      <c r="AB131" s="30" t="s">
        <v>1158</v>
      </c>
    </row>
    <row r="132" spans="1:28" x14ac:dyDescent="0.35">
      <c r="A132" s="23" t="s">
        <v>42</v>
      </c>
      <c r="B132" s="61">
        <v>6</v>
      </c>
      <c r="C132" s="65">
        <v>36653546</v>
      </c>
      <c r="D132" s="23" t="s">
        <v>41</v>
      </c>
      <c r="E132" s="23" t="s">
        <v>1070</v>
      </c>
      <c r="F132" s="23" t="s">
        <v>15</v>
      </c>
      <c r="G132" s="23" t="s">
        <v>20</v>
      </c>
      <c r="H132" s="23" t="s">
        <v>1022</v>
      </c>
      <c r="I132" s="65">
        <v>0.36309523799999999</v>
      </c>
      <c r="J132" s="65">
        <v>1.3333332999999999E-2</v>
      </c>
      <c r="K132" s="65">
        <v>168</v>
      </c>
      <c r="L132" s="65">
        <v>150</v>
      </c>
      <c r="M132" s="30" t="s">
        <v>11</v>
      </c>
      <c r="N132" s="65" t="s">
        <v>11</v>
      </c>
      <c r="O132" s="65" t="s">
        <v>11</v>
      </c>
      <c r="P132" s="23" t="s">
        <v>11</v>
      </c>
      <c r="Q132" s="23" t="b">
        <v>1</v>
      </c>
      <c r="R132" s="23" t="b">
        <v>1</v>
      </c>
      <c r="S132" s="23" t="s">
        <v>13</v>
      </c>
      <c r="T132" s="23" t="s">
        <v>11</v>
      </c>
      <c r="U132" s="23" t="s">
        <v>9</v>
      </c>
      <c r="V132" s="23" t="s">
        <v>1023</v>
      </c>
      <c r="W132" s="65" t="s">
        <v>11</v>
      </c>
      <c r="X132" s="23" t="s">
        <v>1017</v>
      </c>
      <c r="Y132" s="23" t="s">
        <v>11</v>
      </c>
      <c r="Z132" s="65">
        <v>0.46</v>
      </c>
      <c r="AA132" s="65" t="s">
        <v>1018</v>
      </c>
      <c r="AB132" s="30" t="s">
        <v>1158</v>
      </c>
    </row>
    <row r="133" spans="1:28" x14ac:dyDescent="0.35">
      <c r="A133" s="23" t="s">
        <v>42</v>
      </c>
      <c r="B133" s="61">
        <v>6</v>
      </c>
      <c r="C133" s="65">
        <v>106554914</v>
      </c>
      <c r="D133" s="23" t="s">
        <v>45</v>
      </c>
      <c r="E133" s="23" t="s">
        <v>1071</v>
      </c>
      <c r="F133" s="23" t="s">
        <v>8</v>
      </c>
      <c r="G133" s="23" t="s">
        <v>15</v>
      </c>
      <c r="H133" s="23" t="s">
        <v>1022</v>
      </c>
      <c r="I133" s="65">
        <v>0.230088496</v>
      </c>
      <c r="J133" s="65">
        <v>0</v>
      </c>
      <c r="K133" s="65">
        <v>113</v>
      </c>
      <c r="L133" s="65">
        <v>78</v>
      </c>
      <c r="M133" s="30" t="s">
        <v>11</v>
      </c>
      <c r="N133" s="65" t="s">
        <v>11</v>
      </c>
      <c r="O133" s="65" t="s">
        <v>11</v>
      </c>
      <c r="P133" s="23" t="b">
        <v>1</v>
      </c>
      <c r="Q133" s="23" t="s">
        <v>11</v>
      </c>
      <c r="R133" s="23" t="b">
        <v>1</v>
      </c>
      <c r="S133" s="23" t="s">
        <v>13</v>
      </c>
      <c r="T133" s="23" t="s">
        <v>13</v>
      </c>
      <c r="U133" s="23" t="s">
        <v>9</v>
      </c>
      <c r="V133" s="23" t="s">
        <v>1023</v>
      </c>
      <c r="W133" s="65" t="s">
        <v>11</v>
      </c>
      <c r="X133" s="23" t="s">
        <v>1017</v>
      </c>
      <c r="Y133" s="23" t="s">
        <v>11</v>
      </c>
      <c r="Z133" s="65">
        <v>0.28999999999999998</v>
      </c>
      <c r="AA133" s="65" t="s">
        <v>1018</v>
      </c>
      <c r="AB133" s="30" t="s">
        <v>1158</v>
      </c>
    </row>
    <row r="134" spans="1:28" x14ac:dyDescent="0.35">
      <c r="A134" s="23" t="s">
        <v>40</v>
      </c>
      <c r="B134" s="61">
        <v>17</v>
      </c>
      <c r="C134" s="65">
        <v>7578527</v>
      </c>
      <c r="D134" s="23" t="s">
        <v>16</v>
      </c>
      <c r="E134" s="23" t="s">
        <v>1072</v>
      </c>
      <c r="F134" s="23" t="s">
        <v>20</v>
      </c>
      <c r="G134" s="23" t="s">
        <v>15</v>
      </c>
      <c r="H134" s="23" t="s">
        <v>1022</v>
      </c>
      <c r="I134" s="65">
        <v>0.18343195300000001</v>
      </c>
      <c r="J134" s="65">
        <v>0</v>
      </c>
      <c r="K134" s="65">
        <v>169</v>
      </c>
      <c r="L134" s="65">
        <v>105</v>
      </c>
      <c r="M134" s="30" t="s">
        <v>11</v>
      </c>
      <c r="N134" s="65" t="s">
        <v>11</v>
      </c>
      <c r="O134" s="65" t="s">
        <v>11</v>
      </c>
      <c r="P134" s="23" t="b">
        <v>1</v>
      </c>
      <c r="Q134" s="23" t="b">
        <v>1</v>
      </c>
      <c r="R134" s="23" t="b">
        <v>1</v>
      </c>
      <c r="S134" s="23" t="s">
        <v>13</v>
      </c>
      <c r="T134" s="23" t="s">
        <v>13</v>
      </c>
      <c r="U134" s="23" t="s">
        <v>13</v>
      </c>
      <c r="V134" s="23" t="s">
        <v>1041</v>
      </c>
      <c r="W134" s="65" t="s">
        <v>1014</v>
      </c>
      <c r="X134" s="23" t="s">
        <v>1027</v>
      </c>
      <c r="Y134" s="23" t="b">
        <v>1</v>
      </c>
      <c r="Z134" s="65">
        <v>0.72</v>
      </c>
      <c r="AA134" s="65" t="s">
        <v>1018</v>
      </c>
      <c r="AB134" s="30" t="s">
        <v>1158</v>
      </c>
    </row>
    <row r="135" spans="1:28" x14ac:dyDescent="0.35">
      <c r="A135" s="23" t="s">
        <v>42</v>
      </c>
      <c r="B135" s="61">
        <v>17</v>
      </c>
      <c r="C135" s="65">
        <v>7578527</v>
      </c>
      <c r="D135" s="23" t="s">
        <v>16</v>
      </c>
      <c r="E135" s="23" t="s">
        <v>1072</v>
      </c>
      <c r="F135" s="23" t="s">
        <v>20</v>
      </c>
      <c r="G135" s="23" t="s">
        <v>15</v>
      </c>
      <c r="H135" s="23" t="s">
        <v>1022</v>
      </c>
      <c r="I135" s="65">
        <v>0.56756756799999997</v>
      </c>
      <c r="J135" s="65">
        <v>0</v>
      </c>
      <c r="K135" s="65">
        <v>111</v>
      </c>
      <c r="L135" s="65">
        <v>105</v>
      </c>
      <c r="M135" s="30" t="s">
        <v>11</v>
      </c>
      <c r="N135" s="65" t="s">
        <v>11</v>
      </c>
      <c r="O135" s="65" t="s">
        <v>11</v>
      </c>
      <c r="P135" s="23" t="b">
        <v>1</v>
      </c>
      <c r="Q135" s="23" t="b">
        <v>1</v>
      </c>
      <c r="R135" s="23" t="b">
        <v>1</v>
      </c>
      <c r="S135" s="23" t="s">
        <v>13</v>
      </c>
      <c r="T135" s="23" t="s">
        <v>13</v>
      </c>
      <c r="U135" s="23" t="s">
        <v>13</v>
      </c>
      <c r="V135" s="23" t="s">
        <v>1041</v>
      </c>
      <c r="W135" s="65" t="s">
        <v>1014</v>
      </c>
      <c r="X135" s="23" t="s">
        <v>1027</v>
      </c>
      <c r="Y135" s="23" t="b">
        <v>1</v>
      </c>
      <c r="Z135" s="65">
        <v>0.71</v>
      </c>
      <c r="AA135" s="65" t="s">
        <v>1018</v>
      </c>
      <c r="AB135" s="30" t="s">
        <v>1158</v>
      </c>
    </row>
    <row r="136" spans="1:28" x14ac:dyDescent="0.35">
      <c r="A136" s="23" t="s">
        <v>40</v>
      </c>
      <c r="B136" s="61">
        <v>19</v>
      </c>
      <c r="C136" s="65">
        <v>5240276</v>
      </c>
      <c r="D136" s="23" t="s">
        <v>170</v>
      </c>
      <c r="E136" s="23" t="s">
        <v>1073</v>
      </c>
      <c r="F136" s="23" t="s">
        <v>15</v>
      </c>
      <c r="G136" s="23" t="s">
        <v>20</v>
      </c>
      <c r="H136" s="23" t="s">
        <v>1016</v>
      </c>
      <c r="I136" s="65">
        <v>3.8167938999999998E-2</v>
      </c>
      <c r="J136" s="65">
        <v>0</v>
      </c>
      <c r="K136" s="65">
        <v>131</v>
      </c>
      <c r="L136" s="65">
        <v>76</v>
      </c>
      <c r="M136" s="86">
        <v>9.4399999999999994E-6</v>
      </c>
      <c r="N136" s="65" t="s">
        <v>11</v>
      </c>
      <c r="O136" s="65" t="s">
        <v>11</v>
      </c>
      <c r="P136" s="23" t="s">
        <v>11</v>
      </c>
      <c r="Q136" s="23" t="s">
        <v>11</v>
      </c>
      <c r="R136" s="23" t="s">
        <v>11</v>
      </c>
      <c r="S136" s="23" t="s">
        <v>11</v>
      </c>
      <c r="T136" s="23" t="s">
        <v>11</v>
      </c>
      <c r="U136" s="23" t="s">
        <v>11</v>
      </c>
      <c r="V136" s="23" t="s">
        <v>11</v>
      </c>
      <c r="W136" s="65" t="s">
        <v>11</v>
      </c>
      <c r="X136" s="23" t="s">
        <v>1017</v>
      </c>
      <c r="Y136" s="23" t="s">
        <v>11</v>
      </c>
      <c r="Z136" s="65">
        <v>0.15</v>
      </c>
      <c r="AA136" s="65" t="s">
        <v>1018</v>
      </c>
      <c r="AB136" s="30" t="s">
        <v>1158</v>
      </c>
    </row>
    <row r="137" spans="1:28" x14ac:dyDescent="0.35">
      <c r="A137" s="23" t="s">
        <v>42</v>
      </c>
      <c r="B137" s="61">
        <v>9</v>
      </c>
      <c r="C137" s="65">
        <v>139396200</v>
      </c>
      <c r="D137" s="23" t="s">
        <v>44</v>
      </c>
      <c r="E137" s="23" t="s">
        <v>1074</v>
      </c>
      <c r="F137" s="23" t="s">
        <v>8</v>
      </c>
      <c r="G137" s="23" t="s">
        <v>15</v>
      </c>
      <c r="H137" s="23" t="s">
        <v>1022</v>
      </c>
      <c r="I137" s="65">
        <v>0.204918033</v>
      </c>
      <c r="J137" s="65">
        <v>0</v>
      </c>
      <c r="K137" s="65">
        <v>122</v>
      </c>
      <c r="L137" s="65">
        <v>50</v>
      </c>
      <c r="M137" s="30" t="s">
        <v>11</v>
      </c>
      <c r="N137" s="65" t="s">
        <v>11</v>
      </c>
      <c r="O137" s="65" t="s">
        <v>11</v>
      </c>
      <c r="P137" s="23" t="b">
        <v>1</v>
      </c>
      <c r="Q137" s="23" t="b">
        <v>1</v>
      </c>
      <c r="R137" s="23" t="b">
        <v>1</v>
      </c>
      <c r="S137" s="23" t="s">
        <v>13</v>
      </c>
      <c r="T137" s="23" t="s">
        <v>13</v>
      </c>
      <c r="U137" s="23" t="s">
        <v>9</v>
      </c>
      <c r="V137" s="23" t="s">
        <v>1023</v>
      </c>
      <c r="W137" s="65" t="s">
        <v>11</v>
      </c>
      <c r="X137" s="23" t="s">
        <v>1017</v>
      </c>
      <c r="Y137" s="23" t="s">
        <v>11</v>
      </c>
      <c r="Z137" s="65">
        <v>0.26</v>
      </c>
      <c r="AA137" s="65" t="s">
        <v>1018</v>
      </c>
      <c r="AB137" s="30" t="s">
        <v>1158</v>
      </c>
    </row>
    <row r="138" spans="1:28" x14ac:dyDescent="0.35">
      <c r="A138" s="23" t="s">
        <v>89</v>
      </c>
      <c r="B138" s="61">
        <v>3</v>
      </c>
      <c r="C138" s="65">
        <v>178952085</v>
      </c>
      <c r="D138" s="23" t="s">
        <v>67</v>
      </c>
      <c r="E138" s="23" t="s">
        <v>697</v>
      </c>
      <c r="F138" s="23" t="s">
        <v>20</v>
      </c>
      <c r="G138" s="23" t="s">
        <v>15</v>
      </c>
      <c r="H138" s="23" t="s">
        <v>1022</v>
      </c>
      <c r="I138" s="65">
        <v>0.49854227400000001</v>
      </c>
      <c r="J138" s="65">
        <v>0</v>
      </c>
      <c r="K138" s="65">
        <v>343</v>
      </c>
      <c r="L138" s="65">
        <v>35</v>
      </c>
      <c r="M138" s="30" t="s">
        <v>11</v>
      </c>
      <c r="N138" s="65" t="s">
        <v>1128</v>
      </c>
      <c r="O138" s="65" t="s">
        <v>1129</v>
      </c>
      <c r="P138" s="23" t="b">
        <v>1</v>
      </c>
      <c r="Q138" s="23" t="b">
        <v>1</v>
      </c>
      <c r="R138" s="23" t="b">
        <v>1</v>
      </c>
      <c r="S138" s="23" t="s">
        <v>13</v>
      </c>
      <c r="T138" s="23" t="s">
        <v>10</v>
      </c>
      <c r="U138" s="23" t="s">
        <v>9</v>
      </c>
      <c r="V138" s="23" t="s">
        <v>1041</v>
      </c>
      <c r="W138" s="65" t="s">
        <v>11</v>
      </c>
      <c r="X138" s="23" t="s">
        <v>1027</v>
      </c>
      <c r="Y138" s="23" t="b">
        <v>1</v>
      </c>
      <c r="Z138" s="65">
        <v>1</v>
      </c>
      <c r="AA138" s="65" t="s">
        <v>1020</v>
      </c>
      <c r="AB138" s="30" t="s">
        <v>1158</v>
      </c>
    </row>
    <row r="139" spans="1:28" x14ac:dyDescent="0.35">
      <c r="A139" s="23" t="s">
        <v>91</v>
      </c>
      <c r="B139" s="61">
        <v>3</v>
      </c>
      <c r="C139" s="65">
        <v>178952085</v>
      </c>
      <c r="D139" s="23" t="s">
        <v>67</v>
      </c>
      <c r="E139" s="23" t="s">
        <v>697</v>
      </c>
      <c r="F139" s="23" t="s">
        <v>20</v>
      </c>
      <c r="G139" s="23" t="s">
        <v>15</v>
      </c>
      <c r="H139" s="23" t="s">
        <v>1022</v>
      </c>
      <c r="I139" s="65">
        <v>0.28169014100000001</v>
      </c>
      <c r="J139" s="65">
        <v>0</v>
      </c>
      <c r="K139" s="65">
        <v>355</v>
      </c>
      <c r="L139" s="65">
        <v>35</v>
      </c>
      <c r="M139" s="30" t="s">
        <v>11</v>
      </c>
      <c r="N139" s="65" t="s">
        <v>1128</v>
      </c>
      <c r="O139" s="65" t="s">
        <v>1129</v>
      </c>
      <c r="P139" s="23" t="b">
        <v>1</v>
      </c>
      <c r="Q139" s="23" t="b">
        <v>1</v>
      </c>
      <c r="R139" s="23" t="b">
        <v>1</v>
      </c>
      <c r="S139" s="23" t="s">
        <v>13</v>
      </c>
      <c r="T139" s="23" t="s">
        <v>10</v>
      </c>
      <c r="U139" s="23" t="s">
        <v>9</v>
      </c>
      <c r="V139" s="23" t="s">
        <v>1041</v>
      </c>
      <c r="W139" s="65" t="s">
        <v>11</v>
      </c>
      <c r="X139" s="23" t="s">
        <v>1027</v>
      </c>
      <c r="Y139" s="23" t="b">
        <v>1</v>
      </c>
      <c r="Z139" s="65">
        <v>0.9</v>
      </c>
      <c r="AA139" s="65" t="s">
        <v>1020</v>
      </c>
      <c r="AB139" s="30" t="s">
        <v>1158</v>
      </c>
    </row>
    <row r="140" spans="1:28" x14ac:dyDescent="0.35">
      <c r="A140" s="23" t="s">
        <v>89</v>
      </c>
      <c r="B140" s="61">
        <v>19</v>
      </c>
      <c r="C140" s="65">
        <v>15367789</v>
      </c>
      <c r="D140" s="23" t="s">
        <v>90</v>
      </c>
      <c r="E140" s="23" t="s">
        <v>666</v>
      </c>
      <c r="F140" s="23" t="s">
        <v>8</v>
      </c>
      <c r="G140" s="23" t="s">
        <v>15</v>
      </c>
      <c r="H140" s="23" t="s">
        <v>1022</v>
      </c>
      <c r="I140" s="65">
        <v>0.30979498900000002</v>
      </c>
      <c r="J140" s="65">
        <v>1.8518519000000001E-2</v>
      </c>
      <c r="K140" s="65">
        <v>439</v>
      </c>
      <c r="L140" s="65">
        <v>54</v>
      </c>
      <c r="M140" s="30" t="s">
        <v>11</v>
      </c>
      <c r="N140" s="65" t="s">
        <v>11</v>
      </c>
      <c r="O140" s="65" t="s">
        <v>11</v>
      </c>
      <c r="P140" s="23" t="b">
        <v>1</v>
      </c>
      <c r="Q140" s="23" t="s">
        <v>11</v>
      </c>
      <c r="R140" s="23" t="s">
        <v>11</v>
      </c>
      <c r="S140" s="23" t="s">
        <v>13</v>
      </c>
      <c r="T140" s="23" t="s">
        <v>10</v>
      </c>
      <c r="U140" s="23" t="s">
        <v>9</v>
      </c>
      <c r="V140" s="23" t="s">
        <v>1023</v>
      </c>
      <c r="W140" s="65" t="s">
        <v>1014</v>
      </c>
      <c r="X140" s="23" t="s">
        <v>1017</v>
      </c>
      <c r="Y140" s="23" t="s">
        <v>11</v>
      </c>
      <c r="Z140" s="65">
        <v>0.62</v>
      </c>
      <c r="AA140" s="65" t="s">
        <v>1018</v>
      </c>
      <c r="AB140" s="30" t="s">
        <v>1158</v>
      </c>
    </row>
    <row r="141" spans="1:28" x14ac:dyDescent="0.35">
      <c r="A141" s="23" t="s">
        <v>91</v>
      </c>
      <c r="B141" s="61">
        <v>19</v>
      </c>
      <c r="C141" s="65">
        <v>15367789</v>
      </c>
      <c r="D141" s="23" t="s">
        <v>90</v>
      </c>
      <c r="E141" s="23" t="s">
        <v>666</v>
      </c>
      <c r="F141" s="23" t="s">
        <v>8</v>
      </c>
      <c r="G141" s="23" t="s">
        <v>15</v>
      </c>
      <c r="H141" s="23" t="s">
        <v>1022</v>
      </c>
      <c r="I141" s="65">
        <v>0.16803278699999999</v>
      </c>
      <c r="J141" s="65">
        <v>1.8518519000000001E-2</v>
      </c>
      <c r="K141" s="65">
        <v>244</v>
      </c>
      <c r="L141" s="65">
        <v>54</v>
      </c>
      <c r="M141" s="30" t="s">
        <v>11</v>
      </c>
      <c r="N141" s="65" t="s">
        <v>11</v>
      </c>
      <c r="O141" s="65" t="s">
        <v>11</v>
      </c>
      <c r="P141" s="23" t="b">
        <v>1</v>
      </c>
      <c r="Q141" s="23" t="s">
        <v>11</v>
      </c>
      <c r="R141" s="23" t="s">
        <v>11</v>
      </c>
      <c r="S141" s="23" t="s">
        <v>13</v>
      </c>
      <c r="T141" s="23" t="s">
        <v>10</v>
      </c>
      <c r="U141" s="23" t="s">
        <v>9</v>
      </c>
      <c r="V141" s="23" t="s">
        <v>1023</v>
      </c>
      <c r="W141" s="65" t="s">
        <v>1014</v>
      </c>
      <c r="X141" s="23" t="s">
        <v>1017</v>
      </c>
      <c r="Y141" s="23" t="s">
        <v>11</v>
      </c>
      <c r="Z141" s="65">
        <v>0.54</v>
      </c>
      <c r="AA141" s="65" t="s">
        <v>1018</v>
      </c>
      <c r="AB141" s="30" t="s">
        <v>1158</v>
      </c>
    </row>
    <row r="142" spans="1:28" x14ac:dyDescent="0.35">
      <c r="A142" s="23" t="s">
        <v>89</v>
      </c>
      <c r="B142" s="61">
        <v>20</v>
      </c>
      <c r="C142" s="65">
        <v>40944367</v>
      </c>
      <c r="D142" s="23" t="s">
        <v>71</v>
      </c>
      <c r="E142" s="23" t="s">
        <v>704</v>
      </c>
      <c r="F142" s="23" t="s">
        <v>9</v>
      </c>
      <c r="G142" s="23" t="s">
        <v>8</v>
      </c>
      <c r="H142" s="23" t="s">
        <v>1022</v>
      </c>
      <c r="I142" s="65">
        <v>0.26058631900000001</v>
      </c>
      <c r="J142" s="65">
        <v>0</v>
      </c>
      <c r="K142" s="65">
        <v>307</v>
      </c>
      <c r="L142" s="65">
        <v>25</v>
      </c>
      <c r="M142" s="86">
        <v>3.7799999999999997E-5</v>
      </c>
      <c r="N142" s="65" t="s">
        <v>11</v>
      </c>
      <c r="O142" s="65" t="s">
        <v>11</v>
      </c>
      <c r="P142" s="23" t="b">
        <v>1</v>
      </c>
      <c r="Q142" s="23" t="s">
        <v>11</v>
      </c>
      <c r="R142" s="23" t="s">
        <v>11</v>
      </c>
      <c r="S142" s="23" t="s">
        <v>13</v>
      </c>
      <c r="T142" s="23" t="s">
        <v>10</v>
      </c>
      <c r="U142" s="23" t="s">
        <v>9</v>
      </c>
      <c r="V142" s="23" t="s">
        <v>1023</v>
      </c>
      <c r="W142" s="65" t="s">
        <v>11</v>
      </c>
      <c r="X142" s="23" t="s">
        <v>1017</v>
      </c>
      <c r="Y142" s="23" t="s">
        <v>11</v>
      </c>
      <c r="Z142" s="65">
        <v>0.52</v>
      </c>
      <c r="AA142" s="65" t="s">
        <v>1018</v>
      </c>
      <c r="AB142" s="30" t="s">
        <v>1158</v>
      </c>
    </row>
    <row r="143" spans="1:28" x14ac:dyDescent="0.35">
      <c r="A143" s="23" t="s">
        <v>89</v>
      </c>
      <c r="B143" s="61">
        <v>23</v>
      </c>
      <c r="C143" s="65">
        <v>44942828</v>
      </c>
      <c r="D143" s="23" t="s">
        <v>87</v>
      </c>
      <c r="E143" s="23" t="s">
        <v>1075</v>
      </c>
      <c r="F143" s="23" t="s">
        <v>15</v>
      </c>
      <c r="G143" s="23" t="s">
        <v>20</v>
      </c>
      <c r="H143" s="23" t="s">
        <v>1022</v>
      </c>
      <c r="I143" s="65">
        <v>0.81951793100000003</v>
      </c>
      <c r="J143" s="65">
        <v>0</v>
      </c>
      <c r="K143" s="65">
        <v>1701</v>
      </c>
      <c r="L143" s="65">
        <v>53</v>
      </c>
      <c r="M143" s="30" t="s">
        <v>11</v>
      </c>
      <c r="N143" s="65" t="s">
        <v>11</v>
      </c>
      <c r="O143" s="65" t="s">
        <v>11</v>
      </c>
      <c r="P143" s="23" t="b">
        <v>1</v>
      </c>
      <c r="Q143" s="23" t="b">
        <v>1</v>
      </c>
      <c r="R143" s="23" t="b">
        <v>1</v>
      </c>
      <c r="S143" s="23" t="s">
        <v>13</v>
      </c>
      <c r="T143" s="23" t="s">
        <v>11</v>
      </c>
      <c r="U143" s="23" t="s">
        <v>9</v>
      </c>
      <c r="V143" s="23" t="s">
        <v>1041</v>
      </c>
      <c r="W143" s="65" t="s">
        <v>11</v>
      </c>
      <c r="X143" s="23" t="s">
        <v>1027</v>
      </c>
      <c r="Y143" s="23" t="s">
        <v>11</v>
      </c>
      <c r="Z143" s="65">
        <v>1</v>
      </c>
      <c r="AA143" s="65" t="s">
        <v>1020</v>
      </c>
      <c r="AB143" s="30" t="s">
        <v>1158</v>
      </c>
    </row>
    <row r="144" spans="1:28" x14ac:dyDescent="0.35">
      <c r="A144" s="23" t="s">
        <v>91</v>
      </c>
      <c r="B144" s="61">
        <v>23</v>
      </c>
      <c r="C144" s="65">
        <v>44942828</v>
      </c>
      <c r="D144" s="23" t="s">
        <v>87</v>
      </c>
      <c r="E144" s="23" t="s">
        <v>1075</v>
      </c>
      <c r="F144" s="23" t="s">
        <v>15</v>
      </c>
      <c r="G144" s="23" t="s">
        <v>20</v>
      </c>
      <c r="H144" s="23" t="s">
        <v>1022</v>
      </c>
      <c r="I144" s="65">
        <v>0.58232558099999998</v>
      </c>
      <c r="J144" s="65">
        <v>0</v>
      </c>
      <c r="K144" s="65">
        <v>1075</v>
      </c>
      <c r="L144" s="65">
        <v>53</v>
      </c>
      <c r="M144" s="30" t="s">
        <v>11</v>
      </c>
      <c r="N144" s="65" t="s">
        <v>11</v>
      </c>
      <c r="O144" s="65" t="s">
        <v>11</v>
      </c>
      <c r="P144" s="23" t="b">
        <v>1</v>
      </c>
      <c r="Q144" s="23" t="b">
        <v>1</v>
      </c>
      <c r="R144" s="23" t="b">
        <v>1</v>
      </c>
      <c r="S144" s="23" t="s">
        <v>13</v>
      </c>
      <c r="T144" s="23" t="s">
        <v>11</v>
      </c>
      <c r="U144" s="23" t="s">
        <v>9</v>
      </c>
      <c r="V144" s="23" t="s">
        <v>1041</v>
      </c>
      <c r="W144" s="65" t="s">
        <v>11</v>
      </c>
      <c r="X144" s="23" t="s">
        <v>1027</v>
      </c>
      <c r="Y144" s="23" t="s">
        <v>11</v>
      </c>
      <c r="Z144" s="65">
        <v>1</v>
      </c>
      <c r="AA144" s="65" t="s">
        <v>1020</v>
      </c>
      <c r="AB144" s="30" t="s">
        <v>1158</v>
      </c>
    </row>
    <row r="145" spans="1:28" x14ac:dyDescent="0.35">
      <c r="A145" s="23" t="s">
        <v>89</v>
      </c>
      <c r="B145" s="61">
        <v>23</v>
      </c>
      <c r="C145" s="65">
        <v>48650288</v>
      </c>
      <c r="D145" s="23" t="s">
        <v>261</v>
      </c>
      <c r="E145" s="23" t="s">
        <v>1076</v>
      </c>
      <c r="F145" s="23" t="s">
        <v>15</v>
      </c>
      <c r="G145" s="23" t="s">
        <v>20</v>
      </c>
      <c r="H145" s="23" t="s">
        <v>1016</v>
      </c>
      <c r="I145" s="65">
        <v>0.12896253599999999</v>
      </c>
      <c r="J145" s="65">
        <v>0</v>
      </c>
      <c r="K145" s="65">
        <v>1388</v>
      </c>
      <c r="L145" s="65">
        <v>44</v>
      </c>
      <c r="M145" s="30" t="s">
        <v>11</v>
      </c>
      <c r="N145" s="65" t="s">
        <v>11</v>
      </c>
      <c r="O145" s="65" t="s">
        <v>11</v>
      </c>
      <c r="P145" s="23" t="b">
        <v>1</v>
      </c>
      <c r="Q145" s="23" t="s">
        <v>11</v>
      </c>
      <c r="R145" s="23" t="s">
        <v>11</v>
      </c>
      <c r="S145" s="23" t="s">
        <v>11</v>
      </c>
      <c r="T145" s="23" t="s">
        <v>11</v>
      </c>
      <c r="U145" s="23" t="s">
        <v>11</v>
      </c>
      <c r="V145" s="23" t="s">
        <v>11</v>
      </c>
      <c r="W145" s="65" t="s">
        <v>11</v>
      </c>
      <c r="X145" s="23" t="s">
        <v>1017</v>
      </c>
      <c r="Y145" s="23" t="s">
        <v>11</v>
      </c>
      <c r="Z145" s="65">
        <v>0.77</v>
      </c>
      <c r="AA145" s="65" t="s">
        <v>1018</v>
      </c>
      <c r="AB145" s="30" t="s">
        <v>1158</v>
      </c>
    </row>
    <row r="146" spans="1:28" x14ac:dyDescent="0.35">
      <c r="A146" s="23" t="s">
        <v>17</v>
      </c>
      <c r="B146" s="61">
        <v>11</v>
      </c>
      <c r="C146" s="65">
        <v>32456756</v>
      </c>
      <c r="D146" s="23" t="s">
        <v>21</v>
      </c>
      <c r="E146" s="23" t="s">
        <v>726</v>
      </c>
      <c r="F146" s="23" t="s">
        <v>8</v>
      </c>
      <c r="G146" s="23" t="s">
        <v>9</v>
      </c>
      <c r="H146" s="23" t="s">
        <v>1022</v>
      </c>
      <c r="I146" s="65">
        <v>4.6875E-2</v>
      </c>
      <c r="J146" s="65">
        <v>0</v>
      </c>
      <c r="K146" s="65">
        <v>128</v>
      </c>
      <c r="L146" s="65">
        <v>86</v>
      </c>
      <c r="M146" s="30" t="s">
        <v>11</v>
      </c>
      <c r="N146" s="65" t="s">
        <v>11</v>
      </c>
      <c r="O146" s="65" t="s">
        <v>11</v>
      </c>
      <c r="P146" s="23" t="s">
        <v>11</v>
      </c>
      <c r="Q146" s="23" t="b">
        <v>1</v>
      </c>
      <c r="R146" s="23" t="b">
        <v>1</v>
      </c>
      <c r="S146" s="23" t="s">
        <v>10</v>
      </c>
      <c r="T146" s="23" t="s">
        <v>10</v>
      </c>
      <c r="U146" s="23" t="s">
        <v>9</v>
      </c>
      <c r="V146" s="23" t="s">
        <v>1023</v>
      </c>
      <c r="W146" s="65" t="s">
        <v>1014</v>
      </c>
      <c r="X146" s="23" t="s">
        <v>1017</v>
      </c>
      <c r="Y146" s="23" t="s">
        <v>11</v>
      </c>
      <c r="Z146" s="65">
        <v>0.2</v>
      </c>
      <c r="AA146" s="65" t="s">
        <v>1018</v>
      </c>
      <c r="AB146" s="30" t="s">
        <v>1158</v>
      </c>
    </row>
    <row r="147" spans="1:28" x14ac:dyDescent="0.35">
      <c r="A147" s="23" t="s">
        <v>6</v>
      </c>
      <c r="B147" s="61">
        <v>11</v>
      </c>
      <c r="C147" s="65">
        <v>119146809</v>
      </c>
      <c r="D147" s="23" t="s">
        <v>121</v>
      </c>
      <c r="E147" s="23" t="s">
        <v>1077</v>
      </c>
      <c r="F147" s="23" t="s">
        <v>8</v>
      </c>
      <c r="G147" s="23" t="s">
        <v>15</v>
      </c>
      <c r="H147" s="23" t="s">
        <v>1016</v>
      </c>
      <c r="I147" s="65">
        <v>0.28249999999999997</v>
      </c>
      <c r="J147" s="65">
        <v>0</v>
      </c>
      <c r="K147" s="65">
        <v>400</v>
      </c>
      <c r="L147" s="65">
        <v>245</v>
      </c>
      <c r="M147" s="30" t="s">
        <v>11</v>
      </c>
      <c r="N147" s="65" t="s">
        <v>11</v>
      </c>
      <c r="O147" s="65" t="s">
        <v>11</v>
      </c>
      <c r="P147" s="23" t="b">
        <v>1</v>
      </c>
      <c r="Q147" s="23" t="s">
        <v>11</v>
      </c>
      <c r="R147" s="23" t="s">
        <v>11</v>
      </c>
      <c r="S147" s="23" t="s">
        <v>11</v>
      </c>
      <c r="T147" s="23" t="s">
        <v>11</v>
      </c>
      <c r="U147" s="23" t="s">
        <v>11</v>
      </c>
      <c r="V147" s="23" t="s">
        <v>11</v>
      </c>
      <c r="W147" s="65" t="s">
        <v>11</v>
      </c>
      <c r="X147" s="23" t="s">
        <v>1017</v>
      </c>
      <c r="Y147" s="23" t="s">
        <v>11</v>
      </c>
      <c r="Z147" s="65">
        <v>1</v>
      </c>
      <c r="AA147" s="65" t="s">
        <v>1020</v>
      </c>
      <c r="AB147" s="30" t="s">
        <v>1158</v>
      </c>
    </row>
    <row r="148" spans="1:28" x14ac:dyDescent="0.35">
      <c r="A148" s="23" t="s">
        <v>6</v>
      </c>
      <c r="B148" s="61">
        <v>12</v>
      </c>
      <c r="C148" s="65">
        <v>49418479</v>
      </c>
      <c r="D148" s="23" t="s">
        <v>14</v>
      </c>
      <c r="E148" s="23" t="s">
        <v>690</v>
      </c>
      <c r="F148" s="23" t="s">
        <v>8</v>
      </c>
      <c r="G148" s="23" t="s">
        <v>15</v>
      </c>
      <c r="H148" s="23" t="s">
        <v>1022</v>
      </c>
      <c r="I148" s="65">
        <v>0.11</v>
      </c>
      <c r="J148" s="65">
        <v>0</v>
      </c>
      <c r="K148" s="65">
        <v>200</v>
      </c>
      <c r="L148" s="65">
        <v>127</v>
      </c>
      <c r="M148" s="30" t="s">
        <v>11</v>
      </c>
      <c r="N148" s="65" t="s">
        <v>11</v>
      </c>
      <c r="O148" s="65" t="s">
        <v>11</v>
      </c>
      <c r="P148" s="23" t="b">
        <v>1</v>
      </c>
      <c r="Q148" s="23" t="b">
        <v>1</v>
      </c>
      <c r="R148" s="23" t="b">
        <v>1</v>
      </c>
      <c r="S148" s="23" t="s">
        <v>13</v>
      </c>
      <c r="T148" s="23" t="s">
        <v>13</v>
      </c>
      <c r="U148" s="23" t="s">
        <v>9</v>
      </c>
      <c r="V148" s="23" t="s">
        <v>1023</v>
      </c>
      <c r="W148" s="65" t="s">
        <v>11</v>
      </c>
      <c r="X148" s="23" t="s">
        <v>1017</v>
      </c>
      <c r="Y148" s="23" t="s">
        <v>11</v>
      </c>
      <c r="Z148" s="65">
        <v>0.43</v>
      </c>
      <c r="AA148" s="65" t="s">
        <v>1018</v>
      </c>
      <c r="AB148" s="30" t="s">
        <v>1158</v>
      </c>
    </row>
    <row r="149" spans="1:28" x14ac:dyDescent="0.35">
      <c r="A149" s="23" t="s">
        <v>17</v>
      </c>
      <c r="B149" s="61">
        <v>12</v>
      </c>
      <c r="C149" s="65">
        <v>49418479</v>
      </c>
      <c r="D149" s="23" t="s">
        <v>14</v>
      </c>
      <c r="E149" s="23" t="s">
        <v>690</v>
      </c>
      <c r="F149" s="23" t="s">
        <v>8</v>
      </c>
      <c r="G149" s="23" t="s">
        <v>15</v>
      </c>
      <c r="H149" s="23" t="s">
        <v>1022</v>
      </c>
      <c r="I149" s="65">
        <v>1.2195121999999999E-2</v>
      </c>
      <c r="J149" s="65">
        <v>0</v>
      </c>
      <c r="K149" s="65">
        <v>164</v>
      </c>
      <c r="L149" s="65">
        <v>127</v>
      </c>
      <c r="M149" s="30" t="s">
        <v>11</v>
      </c>
      <c r="N149" s="65" t="s">
        <v>11</v>
      </c>
      <c r="O149" s="65" t="s">
        <v>11</v>
      </c>
      <c r="P149" s="23" t="b">
        <v>1</v>
      </c>
      <c r="Q149" s="23" t="b">
        <v>1</v>
      </c>
      <c r="R149" s="23" t="b">
        <v>1</v>
      </c>
      <c r="S149" s="23" t="s">
        <v>13</v>
      </c>
      <c r="T149" s="23" t="s">
        <v>13</v>
      </c>
      <c r="U149" s="23" t="s">
        <v>9</v>
      </c>
      <c r="V149" s="23" t="s">
        <v>1023</v>
      </c>
      <c r="W149" s="65" t="s">
        <v>11</v>
      </c>
      <c r="X149" s="23" t="s">
        <v>1017</v>
      </c>
      <c r="Y149" s="23" t="s">
        <v>11</v>
      </c>
      <c r="Z149" s="65">
        <v>0.05</v>
      </c>
      <c r="AA149" s="65" t="s">
        <v>1018</v>
      </c>
      <c r="AB149" s="30" t="s">
        <v>1159</v>
      </c>
    </row>
    <row r="150" spans="1:28" x14ac:dyDescent="0.35">
      <c r="A150" s="23" t="s">
        <v>6</v>
      </c>
      <c r="B150" s="61">
        <v>12</v>
      </c>
      <c r="C150" s="65">
        <v>49427679</v>
      </c>
      <c r="D150" s="23" t="s">
        <v>14</v>
      </c>
      <c r="E150" s="23" t="s">
        <v>1078</v>
      </c>
      <c r="F150" s="23" t="s">
        <v>8</v>
      </c>
      <c r="G150" s="23" t="s">
        <v>9</v>
      </c>
      <c r="H150" s="23" t="s">
        <v>1016</v>
      </c>
      <c r="I150" s="65">
        <v>0.04</v>
      </c>
      <c r="J150" s="65">
        <v>5.4644810000000002E-3</v>
      </c>
      <c r="K150" s="65">
        <v>175</v>
      </c>
      <c r="L150" s="65">
        <v>183</v>
      </c>
      <c r="M150" s="30" t="s">
        <v>11</v>
      </c>
      <c r="N150" s="65" t="s">
        <v>11</v>
      </c>
      <c r="O150" s="65" t="s">
        <v>11</v>
      </c>
      <c r="P150" s="23" t="b">
        <v>1</v>
      </c>
      <c r="Q150" s="23" t="b">
        <v>1</v>
      </c>
      <c r="R150" s="23" t="b">
        <v>1</v>
      </c>
      <c r="S150" s="23" t="s">
        <v>11</v>
      </c>
      <c r="T150" s="23" t="s">
        <v>11</v>
      </c>
      <c r="U150" s="23" t="s">
        <v>11</v>
      </c>
      <c r="V150" s="23" t="s">
        <v>11</v>
      </c>
      <c r="W150" s="65" t="s">
        <v>11</v>
      </c>
      <c r="X150" s="23" t="s">
        <v>1017</v>
      </c>
      <c r="Y150" s="23" t="s">
        <v>11</v>
      </c>
      <c r="Z150" s="65">
        <v>0.16</v>
      </c>
      <c r="AA150" s="65" t="s">
        <v>1018</v>
      </c>
      <c r="AB150" s="30" t="s">
        <v>1159</v>
      </c>
    </row>
    <row r="151" spans="1:28" x14ac:dyDescent="0.35">
      <c r="A151" s="23" t="s">
        <v>17</v>
      </c>
      <c r="B151" s="61">
        <v>12</v>
      </c>
      <c r="C151" s="65">
        <v>49427679</v>
      </c>
      <c r="D151" s="23" t="s">
        <v>14</v>
      </c>
      <c r="E151" s="23" t="s">
        <v>1078</v>
      </c>
      <c r="F151" s="23" t="s">
        <v>8</v>
      </c>
      <c r="G151" s="23" t="s">
        <v>9</v>
      </c>
      <c r="H151" s="23" t="s">
        <v>1016</v>
      </c>
      <c r="I151" s="65">
        <v>3.6363635999999998E-2</v>
      </c>
      <c r="J151" s="65">
        <v>5.4644810000000002E-3</v>
      </c>
      <c r="K151" s="65">
        <v>165</v>
      </c>
      <c r="L151" s="65">
        <v>183</v>
      </c>
      <c r="M151" s="30" t="s">
        <v>11</v>
      </c>
      <c r="N151" s="65" t="s">
        <v>11</v>
      </c>
      <c r="O151" s="65" t="s">
        <v>11</v>
      </c>
      <c r="P151" s="23" t="b">
        <v>1</v>
      </c>
      <c r="Q151" s="23" t="b">
        <v>1</v>
      </c>
      <c r="R151" s="23" t="b">
        <v>1</v>
      </c>
      <c r="S151" s="23" t="s">
        <v>11</v>
      </c>
      <c r="T151" s="23" t="s">
        <v>11</v>
      </c>
      <c r="U151" s="23" t="s">
        <v>11</v>
      </c>
      <c r="V151" s="23" t="s">
        <v>11</v>
      </c>
      <c r="W151" s="65" t="s">
        <v>11</v>
      </c>
      <c r="X151" s="23" t="s">
        <v>1017</v>
      </c>
      <c r="Y151" s="23" t="s">
        <v>11</v>
      </c>
      <c r="Z151" s="65">
        <v>0.15</v>
      </c>
      <c r="AA151" s="65" t="s">
        <v>1018</v>
      </c>
      <c r="AB151" s="30" t="s">
        <v>1158</v>
      </c>
    </row>
    <row r="152" spans="1:28" x14ac:dyDescent="0.35">
      <c r="A152" s="23" t="s">
        <v>6</v>
      </c>
      <c r="B152" s="61">
        <v>13</v>
      </c>
      <c r="C152" s="65">
        <v>26967502</v>
      </c>
      <c r="D152" s="23" t="s">
        <v>213</v>
      </c>
      <c r="E152" s="23" t="s">
        <v>1079</v>
      </c>
      <c r="F152" s="23" t="s">
        <v>20</v>
      </c>
      <c r="G152" s="23" t="s">
        <v>8</v>
      </c>
      <c r="H152" s="23" t="s">
        <v>1029</v>
      </c>
      <c r="I152" s="65">
        <v>8.4291188000000003E-2</v>
      </c>
      <c r="J152" s="65">
        <v>0</v>
      </c>
      <c r="K152" s="65">
        <v>261</v>
      </c>
      <c r="L152" s="65">
        <v>157</v>
      </c>
      <c r="M152" s="30" t="s">
        <v>11</v>
      </c>
      <c r="N152" s="65" t="s">
        <v>11</v>
      </c>
      <c r="O152" s="65" t="s">
        <v>11</v>
      </c>
      <c r="P152" s="23" t="s">
        <v>11</v>
      </c>
      <c r="Q152" s="23" t="s">
        <v>11</v>
      </c>
      <c r="R152" s="23" t="s">
        <v>11</v>
      </c>
      <c r="S152" s="23" t="s">
        <v>13</v>
      </c>
      <c r="T152" s="23" t="s">
        <v>11</v>
      </c>
      <c r="U152" s="23" t="s">
        <v>11</v>
      </c>
      <c r="V152" s="23" t="s">
        <v>11</v>
      </c>
      <c r="W152" s="65" t="s">
        <v>11</v>
      </c>
      <c r="X152" s="23" t="s">
        <v>1017</v>
      </c>
      <c r="Y152" s="23" t="s">
        <v>11</v>
      </c>
      <c r="Z152" s="65">
        <v>0.33</v>
      </c>
      <c r="AA152" s="65" t="s">
        <v>1018</v>
      </c>
      <c r="AB152" s="30" t="s">
        <v>1158</v>
      </c>
    </row>
    <row r="153" spans="1:28" x14ac:dyDescent="0.35">
      <c r="A153" s="23" t="s">
        <v>6</v>
      </c>
      <c r="B153" s="61">
        <v>13</v>
      </c>
      <c r="C153" s="65">
        <v>28979945</v>
      </c>
      <c r="D153" s="23" t="s">
        <v>12</v>
      </c>
      <c r="E153" s="23" t="s">
        <v>681</v>
      </c>
      <c r="F153" s="23" t="s">
        <v>8</v>
      </c>
      <c r="G153" s="23" t="s">
        <v>9</v>
      </c>
      <c r="H153" s="23" t="s">
        <v>1022</v>
      </c>
      <c r="I153" s="65">
        <v>0.32065217400000001</v>
      </c>
      <c r="J153" s="65">
        <v>0</v>
      </c>
      <c r="K153" s="65">
        <v>368</v>
      </c>
      <c r="L153" s="65">
        <v>233</v>
      </c>
      <c r="M153" s="86">
        <v>2.83E-5</v>
      </c>
      <c r="N153" s="65" t="s">
        <v>11</v>
      </c>
      <c r="O153" s="65" t="s">
        <v>11</v>
      </c>
      <c r="P153" s="23" t="s">
        <v>11</v>
      </c>
      <c r="Q153" s="23" t="s">
        <v>11</v>
      </c>
      <c r="R153" s="23" t="s">
        <v>11</v>
      </c>
      <c r="S153" s="23" t="s">
        <v>13</v>
      </c>
      <c r="T153" s="23" t="s">
        <v>10</v>
      </c>
      <c r="U153" s="23" t="s">
        <v>9</v>
      </c>
      <c r="V153" s="23" t="s">
        <v>1023</v>
      </c>
      <c r="W153" s="65" t="s">
        <v>11</v>
      </c>
      <c r="X153" s="23" t="s">
        <v>1017</v>
      </c>
      <c r="Y153" s="23" t="s">
        <v>11</v>
      </c>
      <c r="Z153" s="65">
        <v>1</v>
      </c>
      <c r="AA153" s="65" t="s">
        <v>1020</v>
      </c>
      <c r="AB153" s="30" t="s">
        <v>1158</v>
      </c>
    </row>
    <row r="154" spans="1:28" x14ac:dyDescent="0.35">
      <c r="A154" s="23" t="s">
        <v>17</v>
      </c>
      <c r="B154" s="61">
        <v>16</v>
      </c>
      <c r="C154" s="65">
        <v>9923375</v>
      </c>
      <c r="D154" s="23" t="s">
        <v>18</v>
      </c>
      <c r="E154" s="23" t="s">
        <v>683</v>
      </c>
      <c r="F154" s="23" t="s">
        <v>8</v>
      </c>
      <c r="G154" s="23" t="s">
        <v>9</v>
      </c>
      <c r="H154" s="23" t="s">
        <v>1022</v>
      </c>
      <c r="I154" s="65">
        <v>6.8571429000000003E-2</v>
      </c>
      <c r="J154" s="65">
        <v>6.0240959999999996E-3</v>
      </c>
      <c r="K154" s="65">
        <v>175</v>
      </c>
      <c r="L154" s="65">
        <v>166</v>
      </c>
      <c r="M154" s="30" t="s">
        <v>11</v>
      </c>
      <c r="N154" s="65" t="s">
        <v>11</v>
      </c>
      <c r="O154" s="65" t="s">
        <v>11</v>
      </c>
      <c r="P154" s="23" t="b">
        <v>1</v>
      </c>
      <c r="Q154" s="23" t="s">
        <v>11</v>
      </c>
      <c r="R154" s="23" t="s">
        <v>11</v>
      </c>
      <c r="S154" s="23" t="s">
        <v>13</v>
      </c>
      <c r="T154" s="23" t="s">
        <v>13</v>
      </c>
      <c r="U154" s="23" t="s">
        <v>9</v>
      </c>
      <c r="V154" s="23" t="s">
        <v>1023</v>
      </c>
      <c r="W154" s="65" t="s">
        <v>1014</v>
      </c>
      <c r="X154" s="23" t="s">
        <v>1017</v>
      </c>
      <c r="Y154" s="23" t="s">
        <v>11</v>
      </c>
      <c r="Z154" s="65">
        <v>0.28999999999999998</v>
      </c>
      <c r="AA154" s="65" t="s">
        <v>1018</v>
      </c>
      <c r="AB154" s="30" t="s">
        <v>1158</v>
      </c>
    </row>
    <row r="155" spans="1:28" x14ac:dyDescent="0.35">
      <c r="A155" s="23" t="s">
        <v>6</v>
      </c>
      <c r="B155" s="61">
        <v>16</v>
      </c>
      <c r="C155" s="65">
        <v>68846048</v>
      </c>
      <c r="D155" s="23" t="s">
        <v>7</v>
      </c>
      <c r="E155" s="23" t="s">
        <v>669</v>
      </c>
      <c r="F155" s="23" t="s">
        <v>8</v>
      </c>
      <c r="G155" s="23" t="s">
        <v>9</v>
      </c>
      <c r="H155" s="23" t="s">
        <v>1022</v>
      </c>
      <c r="I155" s="65">
        <v>7.4999999999999997E-2</v>
      </c>
      <c r="J155" s="65">
        <v>0</v>
      </c>
      <c r="K155" s="65">
        <v>400</v>
      </c>
      <c r="L155" s="65">
        <v>227</v>
      </c>
      <c r="M155" s="86">
        <v>1.88E-5</v>
      </c>
      <c r="N155" s="65" t="s">
        <v>11</v>
      </c>
      <c r="O155" s="65" t="s">
        <v>11</v>
      </c>
      <c r="P155" s="23" t="b">
        <v>1</v>
      </c>
      <c r="Q155" s="23" t="b">
        <v>1</v>
      </c>
      <c r="R155" s="23" t="b">
        <v>1</v>
      </c>
      <c r="S155" s="23" t="s">
        <v>10</v>
      </c>
      <c r="T155" s="23" t="s">
        <v>10</v>
      </c>
      <c r="U155" s="23" t="s">
        <v>9</v>
      </c>
      <c r="V155" s="23" t="s">
        <v>1041</v>
      </c>
      <c r="W155" s="65" t="s">
        <v>11</v>
      </c>
      <c r="X155" s="23" t="s">
        <v>1027</v>
      </c>
      <c r="Y155" s="23" t="s">
        <v>11</v>
      </c>
      <c r="Z155" s="65">
        <v>0.28999999999999998</v>
      </c>
      <c r="AA155" s="65" t="s">
        <v>1018</v>
      </c>
      <c r="AB155" s="30" t="s">
        <v>1158</v>
      </c>
    </row>
    <row r="156" spans="1:28" x14ac:dyDescent="0.35">
      <c r="A156" s="23" t="s">
        <v>6</v>
      </c>
      <c r="B156" s="61">
        <v>17</v>
      </c>
      <c r="C156" s="65">
        <v>7577142</v>
      </c>
      <c r="D156" s="23" t="s">
        <v>16</v>
      </c>
      <c r="E156" s="23" t="s">
        <v>717</v>
      </c>
      <c r="F156" s="23" t="s">
        <v>8</v>
      </c>
      <c r="G156" s="23" t="s">
        <v>9</v>
      </c>
      <c r="H156" s="23" t="s">
        <v>1022</v>
      </c>
      <c r="I156" s="65">
        <v>0.29059829100000001</v>
      </c>
      <c r="J156" s="65">
        <v>0</v>
      </c>
      <c r="K156" s="65">
        <v>234</v>
      </c>
      <c r="L156" s="65">
        <v>254</v>
      </c>
      <c r="M156" s="30" t="s">
        <v>11</v>
      </c>
      <c r="N156" s="65" t="s">
        <v>11</v>
      </c>
      <c r="O156" s="65" t="s">
        <v>11</v>
      </c>
      <c r="P156" s="23" t="b">
        <v>1</v>
      </c>
      <c r="Q156" s="23" t="b">
        <v>1</v>
      </c>
      <c r="R156" s="23" t="b">
        <v>1</v>
      </c>
      <c r="S156" s="23" t="s">
        <v>13</v>
      </c>
      <c r="T156" s="23" t="s">
        <v>13</v>
      </c>
      <c r="U156" s="23" t="s">
        <v>13</v>
      </c>
      <c r="V156" s="23" t="s">
        <v>1023</v>
      </c>
      <c r="W156" s="65" t="s">
        <v>1014</v>
      </c>
      <c r="X156" s="23" t="s">
        <v>1027</v>
      </c>
      <c r="Y156" s="23" t="s">
        <v>11</v>
      </c>
      <c r="Z156" s="65">
        <v>0.85</v>
      </c>
      <c r="AA156" s="65" t="s">
        <v>1018</v>
      </c>
      <c r="AB156" s="30" t="s">
        <v>1158</v>
      </c>
    </row>
    <row r="157" spans="1:28" x14ac:dyDescent="0.35">
      <c r="A157" s="23" t="s">
        <v>17</v>
      </c>
      <c r="B157" s="61">
        <v>17</v>
      </c>
      <c r="C157" s="65">
        <v>7577142</v>
      </c>
      <c r="D157" s="23" t="s">
        <v>16</v>
      </c>
      <c r="E157" s="23" t="s">
        <v>717</v>
      </c>
      <c r="F157" s="23" t="s">
        <v>8</v>
      </c>
      <c r="G157" s="23" t="s">
        <v>9</v>
      </c>
      <c r="H157" s="23" t="s">
        <v>1022</v>
      </c>
      <c r="I157" s="65">
        <v>0.179487179</v>
      </c>
      <c r="J157" s="65">
        <v>0</v>
      </c>
      <c r="K157" s="65">
        <v>234</v>
      </c>
      <c r="L157" s="65">
        <v>254</v>
      </c>
      <c r="M157" s="30" t="s">
        <v>11</v>
      </c>
      <c r="N157" s="65" t="s">
        <v>11</v>
      </c>
      <c r="O157" s="65" t="s">
        <v>11</v>
      </c>
      <c r="P157" s="23" t="b">
        <v>1</v>
      </c>
      <c r="Q157" s="23" t="b">
        <v>1</v>
      </c>
      <c r="R157" s="23" t="b">
        <v>1</v>
      </c>
      <c r="S157" s="23" t="s">
        <v>13</v>
      </c>
      <c r="T157" s="23" t="s">
        <v>13</v>
      </c>
      <c r="U157" s="23" t="s">
        <v>13</v>
      </c>
      <c r="V157" s="23" t="s">
        <v>1023</v>
      </c>
      <c r="W157" s="65" t="s">
        <v>1014</v>
      </c>
      <c r="X157" s="23" t="s">
        <v>1027</v>
      </c>
      <c r="Y157" s="23" t="s">
        <v>11</v>
      </c>
      <c r="Z157" s="65">
        <v>0.76</v>
      </c>
      <c r="AA157" s="65" t="s">
        <v>1018</v>
      </c>
      <c r="AB157" s="30" t="s">
        <v>1158</v>
      </c>
    </row>
    <row r="158" spans="1:28" x14ac:dyDescent="0.35">
      <c r="A158" s="23" t="s">
        <v>6</v>
      </c>
      <c r="B158" s="61">
        <v>19</v>
      </c>
      <c r="C158" s="65">
        <v>2207682</v>
      </c>
      <c r="D158" s="23" t="s">
        <v>31</v>
      </c>
      <c r="E158" s="23" t="s">
        <v>11</v>
      </c>
      <c r="F158" s="23" t="s">
        <v>15</v>
      </c>
      <c r="G158" s="23" t="s">
        <v>20</v>
      </c>
      <c r="H158" s="23" t="s">
        <v>1036</v>
      </c>
      <c r="I158" s="65">
        <v>9.7122301999999994E-2</v>
      </c>
      <c r="J158" s="65">
        <v>0</v>
      </c>
      <c r="K158" s="65">
        <v>278</v>
      </c>
      <c r="L158" s="65">
        <v>199</v>
      </c>
      <c r="M158" s="30" t="s">
        <v>11</v>
      </c>
      <c r="N158" s="65" t="s">
        <v>11</v>
      </c>
      <c r="O158" s="65" t="s">
        <v>11</v>
      </c>
      <c r="P158" s="23" t="s">
        <v>11</v>
      </c>
      <c r="Q158" s="23" t="s">
        <v>11</v>
      </c>
      <c r="R158" s="23" t="s">
        <v>11</v>
      </c>
      <c r="S158" s="23" t="s">
        <v>11</v>
      </c>
      <c r="T158" s="23" t="s">
        <v>11</v>
      </c>
      <c r="U158" s="23" t="s">
        <v>11</v>
      </c>
      <c r="V158" s="23" t="s">
        <v>11</v>
      </c>
      <c r="W158" s="65" t="s">
        <v>11</v>
      </c>
      <c r="X158" s="23" t="s">
        <v>1017</v>
      </c>
      <c r="Y158" s="23" t="s">
        <v>11</v>
      </c>
      <c r="Z158" s="65">
        <v>0.38</v>
      </c>
      <c r="AA158" s="65" t="s">
        <v>1018</v>
      </c>
      <c r="AB158" s="30" t="s">
        <v>1158</v>
      </c>
    </row>
    <row r="159" spans="1:28" x14ac:dyDescent="0.35">
      <c r="A159" s="23" t="s">
        <v>6</v>
      </c>
      <c r="B159" s="61">
        <v>23</v>
      </c>
      <c r="C159" s="65">
        <v>70352969</v>
      </c>
      <c r="D159" s="23" t="s">
        <v>299</v>
      </c>
      <c r="E159" s="23" t="s">
        <v>11</v>
      </c>
      <c r="F159" s="23" t="s">
        <v>8</v>
      </c>
      <c r="G159" s="23" t="s">
        <v>15</v>
      </c>
      <c r="H159" s="23" t="s">
        <v>1036</v>
      </c>
      <c r="I159" s="65">
        <v>5.5737704999999999E-2</v>
      </c>
      <c r="J159" s="65">
        <v>0</v>
      </c>
      <c r="K159" s="65">
        <v>305</v>
      </c>
      <c r="L159" s="65">
        <v>262</v>
      </c>
      <c r="M159" s="30" t="s">
        <v>11</v>
      </c>
      <c r="N159" s="65" t="s">
        <v>11</v>
      </c>
      <c r="O159" s="65" t="s">
        <v>11</v>
      </c>
      <c r="P159" s="23" t="b">
        <v>1</v>
      </c>
      <c r="Q159" s="23" t="s">
        <v>11</v>
      </c>
      <c r="R159" s="23" t="b">
        <v>1</v>
      </c>
      <c r="S159" s="23" t="s">
        <v>11</v>
      </c>
      <c r="T159" s="23" t="s">
        <v>11</v>
      </c>
      <c r="U159" s="23" t="s">
        <v>11</v>
      </c>
      <c r="V159" s="23" t="s">
        <v>11</v>
      </c>
      <c r="W159" s="65" t="s">
        <v>1014</v>
      </c>
      <c r="X159" s="23" t="s">
        <v>1017</v>
      </c>
      <c r="Y159" s="23" t="s">
        <v>11</v>
      </c>
      <c r="Z159" s="65">
        <v>0.16</v>
      </c>
      <c r="AA159" s="65" t="s">
        <v>1018</v>
      </c>
      <c r="AB159" s="30" t="s">
        <v>1158</v>
      </c>
    </row>
    <row r="160" spans="1:28" x14ac:dyDescent="0.35">
      <c r="A160" s="23" t="s">
        <v>108</v>
      </c>
      <c r="B160" s="61">
        <v>1</v>
      </c>
      <c r="C160" s="65">
        <v>11307872</v>
      </c>
      <c r="D160" s="23" t="s">
        <v>305</v>
      </c>
      <c r="E160" s="23" t="s">
        <v>11</v>
      </c>
      <c r="F160" s="23" t="s">
        <v>9</v>
      </c>
      <c r="G160" s="23" t="s">
        <v>15</v>
      </c>
      <c r="H160" s="23" t="s">
        <v>1036</v>
      </c>
      <c r="I160" s="65">
        <v>7.9279278999999994E-2</v>
      </c>
      <c r="J160" s="65">
        <v>0</v>
      </c>
      <c r="K160" s="65">
        <v>555</v>
      </c>
      <c r="L160" s="65">
        <v>212</v>
      </c>
      <c r="M160" s="30" t="s">
        <v>11</v>
      </c>
      <c r="N160" s="65" t="s">
        <v>11</v>
      </c>
      <c r="O160" s="65" t="s">
        <v>11</v>
      </c>
      <c r="P160" s="23" t="b">
        <v>1</v>
      </c>
      <c r="Q160" s="23" t="b">
        <v>1</v>
      </c>
      <c r="R160" s="23" t="b">
        <v>1</v>
      </c>
      <c r="S160" s="23" t="s">
        <v>11</v>
      </c>
      <c r="T160" s="23" t="s">
        <v>11</v>
      </c>
      <c r="U160" s="23" t="s">
        <v>11</v>
      </c>
      <c r="V160" s="23" t="s">
        <v>11</v>
      </c>
      <c r="W160" s="65" t="s">
        <v>11</v>
      </c>
      <c r="X160" s="23" t="s">
        <v>1017</v>
      </c>
      <c r="Y160" s="23" t="s">
        <v>11</v>
      </c>
      <c r="Z160" s="65">
        <v>0.36</v>
      </c>
      <c r="AA160" s="65" t="s">
        <v>1018</v>
      </c>
      <c r="AB160" s="30" t="s">
        <v>1158</v>
      </c>
    </row>
    <row r="161" spans="1:28" x14ac:dyDescent="0.35">
      <c r="A161" s="23" t="s">
        <v>108</v>
      </c>
      <c r="B161" s="61">
        <v>1</v>
      </c>
      <c r="C161" s="65">
        <v>16261473</v>
      </c>
      <c r="D161" s="23" t="s">
        <v>39</v>
      </c>
      <c r="E161" s="23" t="s">
        <v>711</v>
      </c>
      <c r="F161" s="23" t="s">
        <v>20</v>
      </c>
      <c r="G161" s="23" t="s">
        <v>8</v>
      </c>
      <c r="H161" s="23" t="s">
        <v>1022</v>
      </c>
      <c r="I161" s="65">
        <v>0.18918918900000001</v>
      </c>
      <c r="J161" s="65">
        <v>0</v>
      </c>
      <c r="K161" s="65">
        <v>407</v>
      </c>
      <c r="L161" s="65">
        <v>153</v>
      </c>
      <c r="M161" s="30" t="s">
        <v>11</v>
      </c>
      <c r="N161" s="65" t="s">
        <v>11</v>
      </c>
      <c r="O161" s="65" t="s">
        <v>11</v>
      </c>
      <c r="P161" s="23" t="b">
        <v>1</v>
      </c>
      <c r="Q161" s="23" t="s">
        <v>11</v>
      </c>
      <c r="R161" s="23" t="b">
        <v>1</v>
      </c>
      <c r="S161" s="23" t="s">
        <v>13</v>
      </c>
      <c r="T161" s="23" t="s">
        <v>10</v>
      </c>
      <c r="U161" s="23" t="s">
        <v>9</v>
      </c>
      <c r="V161" s="23" t="s">
        <v>1023</v>
      </c>
      <c r="W161" s="65" t="s">
        <v>11</v>
      </c>
      <c r="X161" s="23" t="s">
        <v>1017</v>
      </c>
      <c r="Y161" s="23" t="s">
        <v>11</v>
      </c>
      <c r="Z161" s="65">
        <v>0.85</v>
      </c>
      <c r="AA161" s="65" t="s">
        <v>1018</v>
      </c>
      <c r="AB161" s="30" t="s">
        <v>1158</v>
      </c>
    </row>
    <row r="162" spans="1:28" x14ac:dyDescent="0.35">
      <c r="A162" s="23" t="s">
        <v>108</v>
      </c>
      <c r="B162" s="61">
        <v>1</v>
      </c>
      <c r="C162" s="65">
        <v>27105684</v>
      </c>
      <c r="D162" s="23" t="s">
        <v>82</v>
      </c>
      <c r="E162" s="23" t="s">
        <v>657</v>
      </c>
      <c r="F162" s="23" t="s">
        <v>20</v>
      </c>
      <c r="G162" s="23" t="s">
        <v>8</v>
      </c>
      <c r="H162" s="23" t="s">
        <v>1022</v>
      </c>
      <c r="I162" s="65">
        <v>0.21220159199999999</v>
      </c>
      <c r="J162" s="65">
        <v>8.1300810000000008E-3</v>
      </c>
      <c r="K162" s="65">
        <v>377</v>
      </c>
      <c r="L162" s="65">
        <v>123</v>
      </c>
      <c r="M162" s="30" t="s">
        <v>11</v>
      </c>
      <c r="N162" s="65" t="s">
        <v>11</v>
      </c>
      <c r="O162" s="65" t="s">
        <v>11</v>
      </c>
      <c r="P162" s="23" t="b">
        <v>1</v>
      </c>
      <c r="Q162" s="23" t="b">
        <v>1</v>
      </c>
      <c r="R162" s="23" t="b">
        <v>1</v>
      </c>
      <c r="S162" s="23" t="s">
        <v>10</v>
      </c>
      <c r="T162" s="23" t="s">
        <v>10</v>
      </c>
      <c r="U162" s="23" t="s">
        <v>9</v>
      </c>
      <c r="V162" s="23" t="s">
        <v>1023</v>
      </c>
      <c r="W162" s="65" t="s">
        <v>11</v>
      </c>
      <c r="X162" s="23" t="s">
        <v>1017</v>
      </c>
      <c r="Y162" s="23" t="s">
        <v>11</v>
      </c>
      <c r="Z162" s="65">
        <v>0.95</v>
      </c>
      <c r="AA162" s="65" t="s">
        <v>1020</v>
      </c>
      <c r="AB162" s="30" t="s">
        <v>1158</v>
      </c>
    </row>
    <row r="163" spans="1:28" x14ac:dyDescent="0.35">
      <c r="A163" s="23" t="s">
        <v>108</v>
      </c>
      <c r="B163" s="61">
        <v>1</v>
      </c>
      <c r="C163" s="65">
        <v>27106683</v>
      </c>
      <c r="D163" s="23" t="s">
        <v>82</v>
      </c>
      <c r="E163" s="23" t="s">
        <v>658</v>
      </c>
      <c r="F163" s="23" t="s">
        <v>20</v>
      </c>
      <c r="G163" s="23" t="s">
        <v>8</v>
      </c>
      <c r="H163" s="23" t="s">
        <v>1022</v>
      </c>
      <c r="I163" s="65">
        <v>0.19488189</v>
      </c>
      <c r="J163" s="65">
        <v>0</v>
      </c>
      <c r="K163" s="65">
        <v>508</v>
      </c>
      <c r="L163" s="65">
        <v>207</v>
      </c>
      <c r="M163" s="30" t="s">
        <v>11</v>
      </c>
      <c r="N163" s="65" t="s">
        <v>11</v>
      </c>
      <c r="O163" s="65" t="s">
        <v>11</v>
      </c>
      <c r="P163" s="23" t="b">
        <v>1</v>
      </c>
      <c r="Q163" s="23" t="b">
        <v>1</v>
      </c>
      <c r="R163" s="23" t="b">
        <v>1</v>
      </c>
      <c r="S163" s="23" t="s">
        <v>13</v>
      </c>
      <c r="T163" s="23" t="s">
        <v>10</v>
      </c>
      <c r="U163" s="23" t="s">
        <v>9</v>
      </c>
      <c r="V163" s="23" t="s">
        <v>1023</v>
      </c>
      <c r="W163" s="65" t="s">
        <v>11</v>
      </c>
      <c r="X163" s="23" t="s">
        <v>1017</v>
      </c>
      <c r="Y163" s="23" t="s">
        <v>11</v>
      </c>
      <c r="Z163" s="65">
        <v>0.88</v>
      </c>
      <c r="AA163" s="65" t="s">
        <v>1018</v>
      </c>
      <c r="AB163" s="30" t="s">
        <v>1158</v>
      </c>
    </row>
    <row r="164" spans="1:28" x14ac:dyDescent="0.35">
      <c r="A164" s="23" t="s">
        <v>108</v>
      </c>
      <c r="B164" s="61">
        <v>2</v>
      </c>
      <c r="C164" s="65">
        <v>25967347</v>
      </c>
      <c r="D164" s="23" t="s">
        <v>187</v>
      </c>
      <c r="E164" s="23" t="s">
        <v>1080</v>
      </c>
      <c r="F164" s="23" t="s">
        <v>9</v>
      </c>
      <c r="G164" s="23" t="s">
        <v>8</v>
      </c>
      <c r="H164" s="23" t="s">
        <v>1029</v>
      </c>
      <c r="I164" s="65">
        <v>0.20689655200000001</v>
      </c>
      <c r="J164" s="65">
        <v>0</v>
      </c>
      <c r="K164" s="65">
        <v>319</v>
      </c>
      <c r="L164" s="65">
        <v>125</v>
      </c>
      <c r="M164" s="30" t="s">
        <v>11</v>
      </c>
      <c r="N164" s="65" t="s">
        <v>11</v>
      </c>
      <c r="O164" s="65" t="s">
        <v>11</v>
      </c>
      <c r="P164" s="23" t="s">
        <v>11</v>
      </c>
      <c r="Q164" s="23" t="s">
        <v>11</v>
      </c>
      <c r="R164" s="23" t="s">
        <v>11</v>
      </c>
      <c r="S164" s="23" t="s">
        <v>13</v>
      </c>
      <c r="T164" s="23" t="s">
        <v>11</v>
      </c>
      <c r="U164" s="23" t="s">
        <v>11</v>
      </c>
      <c r="V164" s="23" t="s">
        <v>11</v>
      </c>
      <c r="W164" s="65" t="s">
        <v>1014</v>
      </c>
      <c r="X164" s="23" t="s">
        <v>1027</v>
      </c>
      <c r="Y164" s="23" t="s">
        <v>11</v>
      </c>
      <c r="Z164" s="65">
        <v>0.93</v>
      </c>
      <c r="AA164" s="65" t="s">
        <v>1020</v>
      </c>
      <c r="AB164" s="30" t="s">
        <v>1158</v>
      </c>
    </row>
    <row r="165" spans="1:28" x14ac:dyDescent="0.35">
      <c r="A165" s="23" t="s">
        <v>108</v>
      </c>
      <c r="B165" s="61">
        <v>2</v>
      </c>
      <c r="C165" s="65">
        <v>61709570</v>
      </c>
      <c r="D165" s="23" t="s">
        <v>26</v>
      </c>
      <c r="E165" s="23" t="s">
        <v>725</v>
      </c>
      <c r="F165" s="23" t="s">
        <v>20</v>
      </c>
      <c r="G165" s="23" t="s">
        <v>8</v>
      </c>
      <c r="H165" s="23" t="s">
        <v>1022</v>
      </c>
      <c r="I165" s="65">
        <v>7.8859059999999995E-2</v>
      </c>
      <c r="J165" s="65">
        <v>0</v>
      </c>
      <c r="K165" s="65">
        <v>596</v>
      </c>
      <c r="L165" s="65">
        <v>166</v>
      </c>
      <c r="M165" s="30" t="s">
        <v>11</v>
      </c>
      <c r="N165" s="65" t="s">
        <v>11</v>
      </c>
      <c r="O165" s="65" t="s">
        <v>11</v>
      </c>
      <c r="P165" s="23" t="b">
        <v>1</v>
      </c>
      <c r="Q165" s="23" t="s">
        <v>11</v>
      </c>
      <c r="R165" s="23" t="b">
        <v>1</v>
      </c>
      <c r="S165" s="23" t="s">
        <v>13</v>
      </c>
      <c r="T165" s="23" t="s">
        <v>13</v>
      </c>
      <c r="U165" s="23" t="s">
        <v>11</v>
      </c>
      <c r="V165" s="23" t="s">
        <v>1023</v>
      </c>
      <c r="W165" s="65" t="s">
        <v>1014</v>
      </c>
      <c r="X165" s="23" t="s">
        <v>1017</v>
      </c>
      <c r="Y165" s="23" t="s">
        <v>11</v>
      </c>
      <c r="Z165" s="65">
        <v>0.35</v>
      </c>
      <c r="AA165" s="65" t="s">
        <v>1018</v>
      </c>
      <c r="AB165" s="30" t="s">
        <v>1158</v>
      </c>
    </row>
    <row r="166" spans="1:28" x14ac:dyDescent="0.35">
      <c r="A166" s="23" t="s">
        <v>108</v>
      </c>
      <c r="B166" s="61">
        <v>3</v>
      </c>
      <c r="C166" s="65">
        <v>178927980</v>
      </c>
      <c r="D166" s="23" t="s">
        <v>67</v>
      </c>
      <c r="E166" s="23" t="s">
        <v>698</v>
      </c>
      <c r="F166" s="23" t="s">
        <v>9</v>
      </c>
      <c r="G166" s="23" t="s">
        <v>8</v>
      </c>
      <c r="H166" s="23" t="s">
        <v>1022</v>
      </c>
      <c r="I166" s="65">
        <v>0.133333333</v>
      </c>
      <c r="J166" s="65">
        <v>0</v>
      </c>
      <c r="K166" s="65">
        <v>240</v>
      </c>
      <c r="L166" s="65">
        <v>55</v>
      </c>
      <c r="M166" s="30" t="s">
        <v>11</v>
      </c>
      <c r="N166" s="65" t="s">
        <v>1128</v>
      </c>
      <c r="O166" s="65" t="s">
        <v>1129</v>
      </c>
      <c r="P166" s="23" t="b">
        <v>1</v>
      </c>
      <c r="Q166" s="23" t="b">
        <v>1</v>
      </c>
      <c r="R166" s="23" t="b">
        <v>1</v>
      </c>
      <c r="S166" s="23" t="s">
        <v>13</v>
      </c>
      <c r="T166" s="23" t="s">
        <v>13</v>
      </c>
      <c r="U166" s="23" t="s">
        <v>9</v>
      </c>
      <c r="V166" s="23" t="s">
        <v>1041</v>
      </c>
      <c r="W166" s="65" t="s">
        <v>11</v>
      </c>
      <c r="X166" s="23" t="s">
        <v>1027</v>
      </c>
      <c r="Y166" s="23" t="b">
        <v>1</v>
      </c>
      <c r="Z166" s="65">
        <v>0.6</v>
      </c>
      <c r="AA166" s="65" t="s">
        <v>1018</v>
      </c>
      <c r="AB166" s="30" t="s">
        <v>1158</v>
      </c>
    </row>
    <row r="167" spans="1:28" x14ac:dyDescent="0.35">
      <c r="A167" s="23" t="s">
        <v>113</v>
      </c>
      <c r="B167" s="61">
        <v>3</v>
      </c>
      <c r="C167" s="65">
        <v>178927980</v>
      </c>
      <c r="D167" s="23" t="s">
        <v>67</v>
      </c>
      <c r="E167" s="23" t="s">
        <v>698</v>
      </c>
      <c r="F167" s="23" t="s">
        <v>9</v>
      </c>
      <c r="G167" s="23" t="s">
        <v>8</v>
      </c>
      <c r="H167" s="23" t="s">
        <v>1022</v>
      </c>
      <c r="I167" s="65">
        <v>1.4492754E-2</v>
      </c>
      <c r="J167" s="65">
        <v>0</v>
      </c>
      <c r="K167" s="65">
        <v>69</v>
      </c>
      <c r="L167" s="65">
        <v>55</v>
      </c>
      <c r="M167" s="30" t="s">
        <v>11</v>
      </c>
      <c r="N167" s="65" t="s">
        <v>1128</v>
      </c>
      <c r="O167" s="65" t="s">
        <v>1129</v>
      </c>
      <c r="P167" s="23" t="b">
        <v>1</v>
      </c>
      <c r="Q167" s="23" t="b">
        <v>1</v>
      </c>
      <c r="R167" s="23" t="b">
        <v>1</v>
      </c>
      <c r="S167" s="23" t="s">
        <v>13</v>
      </c>
      <c r="T167" s="23" t="s">
        <v>13</v>
      </c>
      <c r="U167" s="23" t="s">
        <v>9</v>
      </c>
      <c r="V167" s="23" t="s">
        <v>1041</v>
      </c>
      <c r="W167" s="65" t="s">
        <v>11</v>
      </c>
      <c r="X167" s="23" t="s">
        <v>1027</v>
      </c>
      <c r="Y167" s="23" t="b">
        <v>1</v>
      </c>
      <c r="Z167" s="65">
        <v>0.03</v>
      </c>
      <c r="AA167" s="65" t="s">
        <v>1018</v>
      </c>
      <c r="AB167" s="30" t="s">
        <v>1158</v>
      </c>
    </row>
    <row r="168" spans="1:28" x14ac:dyDescent="0.35">
      <c r="A168" s="23" t="s">
        <v>108</v>
      </c>
      <c r="B168" s="61">
        <v>6</v>
      </c>
      <c r="C168" s="65">
        <v>20488412</v>
      </c>
      <c r="D168" s="23" t="s">
        <v>110</v>
      </c>
      <c r="E168" s="23" t="s">
        <v>1081</v>
      </c>
      <c r="F168" s="23" t="s">
        <v>111</v>
      </c>
      <c r="G168" s="23" t="s">
        <v>20</v>
      </c>
      <c r="H168" s="23" t="s">
        <v>1082</v>
      </c>
      <c r="I168" s="65">
        <v>0.131329114</v>
      </c>
      <c r="J168" s="65">
        <v>0</v>
      </c>
      <c r="K168" s="65">
        <v>632</v>
      </c>
      <c r="L168" s="65">
        <v>130</v>
      </c>
      <c r="M168" s="30" t="s">
        <v>11</v>
      </c>
      <c r="N168" s="65" t="s">
        <v>11</v>
      </c>
      <c r="O168" s="65" t="s">
        <v>11</v>
      </c>
      <c r="P168" s="23" t="s">
        <v>11</v>
      </c>
      <c r="Q168" s="23" t="s">
        <v>11</v>
      </c>
      <c r="R168" s="23" t="s">
        <v>11</v>
      </c>
      <c r="S168" s="23" t="s">
        <v>13</v>
      </c>
      <c r="T168" s="23" t="s">
        <v>11</v>
      </c>
      <c r="U168" s="23" t="s">
        <v>11</v>
      </c>
      <c r="V168" s="23" t="s">
        <v>11</v>
      </c>
      <c r="W168" s="65" t="s">
        <v>11</v>
      </c>
      <c r="X168" s="23" t="s">
        <v>1017</v>
      </c>
      <c r="Y168" s="23" t="s">
        <v>11</v>
      </c>
      <c r="Z168" s="65">
        <v>0.59</v>
      </c>
      <c r="AA168" s="65" t="s">
        <v>1018</v>
      </c>
      <c r="AB168" s="30" t="s">
        <v>1158</v>
      </c>
    </row>
    <row r="169" spans="1:28" x14ac:dyDescent="0.35">
      <c r="A169" s="23" t="s">
        <v>108</v>
      </c>
      <c r="B169" s="61">
        <v>6</v>
      </c>
      <c r="C169" s="65">
        <v>30679893</v>
      </c>
      <c r="D169" s="23" t="s">
        <v>112</v>
      </c>
      <c r="E169" s="23" t="s">
        <v>692</v>
      </c>
      <c r="F169" s="23" t="s">
        <v>9</v>
      </c>
      <c r="G169" s="23" t="s">
        <v>8</v>
      </c>
      <c r="H169" s="23" t="s">
        <v>1022</v>
      </c>
      <c r="I169" s="65">
        <v>7.5471698000000004E-2</v>
      </c>
      <c r="J169" s="65">
        <v>0</v>
      </c>
      <c r="K169" s="65">
        <v>477</v>
      </c>
      <c r="L169" s="65">
        <v>250</v>
      </c>
      <c r="M169" s="30" t="s">
        <v>11</v>
      </c>
      <c r="N169" s="65" t="s">
        <v>11</v>
      </c>
      <c r="O169" s="65" t="s">
        <v>11</v>
      </c>
      <c r="P169" s="23" t="s">
        <v>11</v>
      </c>
      <c r="Q169" s="23" t="s">
        <v>11</v>
      </c>
      <c r="R169" s="23" t="s">
        <v>11</v>
      </c>
      <c r="S169" s="23" t="s">
        <v>10</v>
      </c>
      <c r="T169" s="23" t="s">
        <v>13</v>
      </c>
      <c r="U169" s="23" t="s">
        <v>9</v>
      </c>
      <c r="V169" s="23" t="s">
        <v>1023</v>
      </c>
      <c r="W169" s="65" t="s">
        <v>11</v>
      </c>
      <c r="X169" s="23" t="s">
        <v>1017</v>
      </c>
      <c r="Y169" s="23" t="s">
        <v>11</v>
      </c>
      <c r="Z169" s="65">
        <v>0.34</v>
      </c>
      <c r="AA169" s="65" t="s">
        <v>1018</v>
      </c>
      <c r="AB169" s="30" t="s">
        <v>1158</v>
      </c>
    </row>
    <row r="170" spans="1:28" x14ac:dyDescent="0.35">
      <c r="A170" s="23" t="s">
        <v>108</v>
      </c>
      <c r="B170" s="61">
        <v>17</v>
      </c>
      <c r="C170" s="65">
        <v>7579377</v>
      </c>
      <c r="D170" s="23" t="s">
        <v>16</v>
      </c>
      <c r="E170" s="23" t="s">
        <v>720</v>
      </c>
      <c r="F170" s="23" t="s">
        <v>15</v>
      </c>
      <c r="G170" s="23" t="s">
        <v>20</v>
      </c>
      <c r="H170" s="23" t="s">
        <v>1026</v>
      </c>
      <c r="I170" s="65">
        <v>0.498583569</v>
      </c>
      <c r="J170" s="65">
        <v>5.5248620000000002E-3</v>
      </c>
      <c r="K170" s="65">
        <v>353</v>
      </c>
      <c r="L170" s="65">
        <v>181</v>
      </c>
      <c r="M170" s="30" t="s">
        <v>11</v>
      </c>
      <c r="N170" s="65" t="s">
        <v>11</v>
      </c>
      <c r="O170" s="65" t="s">
        <v>11</v>
      </c>
      <c r="P170" s="23" t="b">
        <v>1</v>
      </c>
      <c r="Q170" s="23" t="b">
        <v>1</v>
      </c>
      <c r="R170" s="23" t="b">
        <v>1</v>
      </c>
      <c r="S170" s="23" t="s">
        <v>20</v>
      </c>
      <c r="T170" s="23" t="s">
        <v>11</v>
      </c>
      <c r="U170" s="23" t="s">
        <v>11</v>
      </c>
      <c r="V170" s="23" t="s">
        <v>11</v>
      </c>
      <c r="W170" s="65" t="s">
        <v>11</v>
      </c>
      <c r="X170" s="23" t="s">
        <v>1027</v>
      </c>
      <c r="Y170" s="23" t="s">
        <v>11</v>
      </c>
      <c r="Z170" s="65">
        <v>1</v>
      </c>
      <c r="AA170" s="65" t="s">
        <v>1020</v>
      </c>
      <c r="AB170" s="30" t="s">
        <v>1158</v>
      </c>
    </row>
    <row r="171" spans="1:28" x14ac:dyDescent="0.35">
      <c r="A171" s="23" t="s">
        <v>113</v>
      </c>
      <c r="B171" s="61">
        <v>17</v>
      </c>
      <c r="C171" s="65">
        <v>7579377</v>
      </c>
      <c r="D171" s="23" t="s">
        <v>16</v>
      </c>
      <c r="E171" s="23" t="s">
        <v>720</v>
      </c>
      <c r="F171" s="23" t="s">
        <v>15</v>
      </c>
      <c r="G171" s="23" t="s">
        <v>20</v>
      </c>
      <c r="H171" s="23" t="s">
        <v>1026</v>
      </c>
      <c r="I171" s="65">
        <v>8.1250000000000003E-2</v>
      </c>
      <c r="J171" s="65">
        <v>5.5248620000000002E-3</v>
      </c>
      <c r="K171" s="65">
        <v>160</v>
      </c>
      <c r="L171" s="65">
        <v>181</v>
      </c>
      <c r="M171" s="30" t="s">
        <v>11</v>
      </c>
      <c r="N171" s="65" t="s">
        <v>11</v>
      </c>
      <c r="O171" s="65" t="s">
        <v>11</v>
      </c>
      <c r="P171" s="23" t="b">
        <v>1</v>
      </c>
      <c r="Q171" s="23" t="b">
        <v>1</v>
      </c>
      <c r="R171" s="23" t="b">
        <v>1</v>
      </c>
      <c r="S171" s="23" t="s">
        <v>20</v>
      </c>
      <c r="T171" s="23" t="s">
        <v>11</v>
      </c>
      <c r="U171" s="23" t="s">
        <v>11</v>
      </c>
      <c r="V171" s="23" t="s">
        <v>11</v>
      </c>
      <c r="W171" s="65" t="s">
        <v>11</v>
      </c>
      <c r="X171" s="23" t="s">
        <v>1027</v>
      </c>
      <c r="Y171" s="23" t="s">
        <v>11</v>
      </c>
      <c r="Z171" s="65">
        <v>0.18</v>
      </c>
      <c r="AA171" s="65" t="s">
        <v>1018</v>
      </c>
      <c r="AB171" s="30" t="s">
        <v>1158</v>
      </c>
    </row>
    <row r="172" spans="1:28" x14ac:dyDescent="0.35">
      <c r="A172" s="23" t="s">
        <v>108</v>
      </c>
      <c r="B172" s="61">
        <v>17</v>
      </c>
      <c r="C172" s="65">
        <v>37881411</v>
      </c>
      <c r="D172" s="23" t="s">
        <v>55</v>
      </c>
      <c r="E172" s="23" t="s">
        <v>1083</v>
      </c>
      <c r="F172" s="23" t="s">
        <v>15</v>
      </c>
      <c r="G172" s="23" t="s">
        <v>20</v>
      </c>
      <c r="H172" s="23" t="s">
        <v>1022</v>
      </c>
      <c r="I172" s="65">
        <v>3.0196276000000001E-2</v>
      </c>
      <c r="J172" s="65">
        <v>0</v>
      </c>
      <c r="K172" s="65">
        <v>5961</v>
      </c>
      <c r="L172" s="65">
        <v>239</v>
      </c>
      <c r="M172" s="30" t="s">
        <v>11</v>
      </c>
      <c r="N172" s="65" t="s">
        <v>1128</v>
      </c>
      <c r="O172" s="65" t="s">
        <v>1129</v>
      </c>
      <c r="P172" s="23" t="b">
        <v>1</v>
      </c>
      <c r="Q172" s="23" t="s">
        <v>11</v>
      </c>
      <c r="R172" s="23" t="b">
        <v>1</v>
      </c>
      <c r="S172" s="23" t="s">
        <v>13</v>
      </c>
      <c r="T172" s="23" t="s">
        <v>11</v>
      </c>
      <c r="U172" s="23" t="s">
        <v>13</v>
      </c>
      <c r="V172" s="23" t="s">
        <v>1041</v>
      </c>
      <c r="W172" s="65" t="s">
        <v>1014</v>
      </c>
      <c r="X172" s="23" t="s">
        <v>1027</v>
      </c>
      <c r="Y172" s="23" t="s">
        <v>11</v>
      </c>
      <c r="Z172" s="65">
        <v>0.62</v>
      </c>
      <c r="AA172" s="65" t="s">
        <v>1018</v>
      </c>
      <c r="AB172" s="30" t="s">
        <v>1158</v>
      </c>
    </row>
    <row r="173" spans="1:28" x14ac:dyDescent="0.35">
      <c r="A173" s="23" t="s">
        <v>108</v>
      </c>
      <c r="B173" s="61">
        <v>17</v>
      </c>
      <c r="C173" s="65">
        <v>63553996</v>
      </c>
      <c r="D173" s="23" t="s">
        <v>29</v>
      </c>
      <c r="E173" s="23" t="s">
        <v>662</v>
      </c>
      <c r="F173" s="23" t="s">
        <v>20</v>
      </c>
      <c r="G173" s="23" t="s">
        <v>8</v>
      </c>
      <c r="H173" s="23" t="s">
        <v>1022</v>
      </c>
      <c r="I173" s="65">
        <v>0.102177554</v>
      </c>
      <c r="J173" s="65">
        <v>0</v>
      </c>
      <c r="K173" s="65">
        <v>597</v>
      </c>
      <c r="L173" s="65">
        <v>212</v>
      </c>
      <c r="M173" s="30" t="s">
        <v>11</v>
      </c>
      <c r="N173" s="65" t="s">
        <v>11</v>
      </c>
      <c r="O173" s="65" t="s">
        <v>11</v>
      </c>
      <c r="P173" s="23" t="b">
        <v>1</v>
      </c>
      <c r="Q173" s="23" t="b">
        <v>1</v>
      </c>
      <c r="R173" s="23" t="b">
        <v>1</v>
      </c>
      <c r="S173" s="23" t="s">
        <v>13</v>
      </c>
      <c r="T173" s="23" t="s">
        <v>10</v>
      </c>
      <c r="U173" s="23" t="s">
        <v>9</v>
      </c>
      <c r="V173" s="23" t="s">
        <v>1023</v>
      </c>
      <c r="W173" s="65" t="s">
        <v>1014</v>
      </c>
      <c r="X173" s="23" t="s">
        <v>1017</v>
      </c>
      <c r="Y173" s="23" t="s">
        <v>11</v>
      </c>
      <c r="Z173" s="65">
        <v>0.36</v>
      </c>
      <c r="AA173" s="65" t="s">
        <v>1018</v>
      </c>
      <c r="AB173" s="30" t="s">
        <v>1158</v>
      </c>
    </row>
    <row r="174" spans="1:28" x14ac:dyDescent="0.35">
      <c r="A174" s="23" t="s">
        <v>108</v>
      </c>
      <c r="B174" s="61">
        <v>19</v>
      </c>
      <c r="C174" s="65">
        <v>10602546</v>
      </c>
      <c r="D174" s="23" t="s">
        <v>167</v>
      </c>
      <c r="E174" s="23" t="s">
        <v>1084</v>
      </c>
      <c r="F174" s="23" t="s">
        <v>20</v>
      </c>
      <c r="G174" s="23" t="s">
        <v>8</v>
      </c>
      <c r="H174" s="23" t="s">
        <v>1016</v>
      </c>
      <c r="I174" s="65">
        <v>0.19839142100000001</v>
      </c>
      <c r="J174" s="65">
        <v>0</v>
      </c>
      <c r="K174" s="65">
        <v>373</v>
      </c>
      <c r="L174" s="65">
        <v>274</v>
      </c>
      <c r="M174" s="30" t="s">
        <v>11</v>
      </c>
      <c r="N174" s="65" t="s">
        <v>11</v>
      </c>
      <c r="O174" s="65" t="s">
        <v>11</v>
      </c>
      <c r="P174" s="23" t="b">
        <v>1</v>
      </c>
      <c r="Q174" s="23" t="b">
        <v>1</v>
      </c>
      <c r="R174" s="23" t="b">
        <v>1</v>
      </c>
      <c r="S174" s="23" t="s">
        <v>11</v>
      </c>
      <c r="T174" s="23" t="s">
        <v>11</v>
      </c>
      <c r="U174" s="23" t="s">
        <v>11</v>
      </c>
      <c r="V174" s="23" t="s">
        <v>11</v>
      </c>
      <c r="W174" s="65" t="s">
        <v>1014</v>
      </c>
      <c r="X174" s="23" t="s">
        <v>1017</v>
      </c>
      <c r="Y174" s="23" t="s">
        <v>11</v>
      </c>
      <c r="Z174" s="65">
        <v>0.69</v>
      </c>
      <c r="AA174" s="65" t="s">
        <v>1018</v>
      </c>
      <c r="AB174" s="30" t="s">
        <v>1158</v>
      </c>
    </row>
    <row r="175" spans="1:28" x14ac:dyDescent="0.35">
      <c r="A175" s="23" t="s">
        <v>108</v>
      </c>
      <c r="B175" s="61">
        <v>19</v>
      </c>
      <c r="C175" s="65">
        <v>15271691</v>
      </c>
      <c r="D175" s="23" t="s">
        <v>114</v>
      </c>
      <c r="E175" s="23" t="s">
        <v>694</v>
      </c>
      <c r="F175" s="23" t="s">
        <v>8</v>
      </c>
      <c r="G175" s="23" t="s">
        <v>9</v>
      </c>
      <c r="H175" s="23" t="s">
        <v>1022</v>
      </c>
      <c r="I175" s="65">
        <v>0.382436261</v>
      </c>
      <c r="J175" s="65">
        <v>0</v>
      </c>
      <c r="K175" s="65">
        <v>353</v>
      </c>
      <c r="L175" s="65">
        <v>225</v>
      </c>
      <c r="M175" s="30" t="s">
        <v>11</v>
      </c>
      <c r="N175" s="65" t="s">
        <v>11</v>
      </c>
      <c r="O175" s="65" t="s">
        <v>11</v>
      </c>
      <c r="P175" s="23" t="s">
        <v>11</v>
      </c>
      <c r="Q175" s="23" t="s">
        <v>11</v>
      </c>
      <c r="R175" s="23" t="s">
        <v>11</v>
      </c>
      <c r="S175" s="23" t="s">
        <v>13</v>
      </c>
      <c r="T175" s="23" t="s">
        <v>13</v>
      </c>
      <c r="U175" s="23" t="s">
        <v>9</v>
      </c>
      <c r="V175" s="23" t="s">
        <v>11</v>
      </c>
      <c r="W175" s="65" t="s">
        <v>1014</v>
      </c>
      <c r="X175" s="23" t="s">
        <v>1017</v>
      </c>
      <c r="Y175" s="23" t="s">
        <v>11</v>
      </c>
      <c r="Z175" s="65">
        <v>1</v>
      </c>
      <c r="AA175" s="65" t="s">
        <v>1020</v>
      </c>
      <c r="AB175" s="30" t="s">
        <v>1159</v>
      </c>
    </row>
    <row r="176" spans="1:28" x14ac:dyDescent="0.35">
      <c r="A176" s="23" t="s">
        <v>113</v>
      </c>
      <c r="B176" s="61">
        <v>19</v>
      </c>
      <c r="C176" s="65">
        <v>15271691</v>
      </c>
      <c r="D176" s="23" t="s">
        <v>114</v>
      </c>
      <c r="E176" s="23" t="s">
        <v>694</v>
      </c>
      <c r="F176" s="23" t="s">
        <v>8</v>
      </c>
      <c r="G176" s="23" t="s">
        <v>9</v>
      </c>
      <c r="H176" s="23" t="s">
        <v>1022</v>
      </c>
      <c r="I176" s="65">
        <v>6.5292095999999994E-2</v>
      </c>
      <c r="J176" s="65">
        <v>0</v>
      </c>
      <c r="K176" s="65">
        <v>291</v>
      </c>
      <c r="L176" s="65">
        <v>225</v>
      </c>
      <c r="M176" s="30" t="s">
        <v>11</v>
      </c>
      <c r="N176" s="65" t="s">
        <v>11</v>
      </c>
      <c r="O176" s="65" t="s">
        <v>11</v>
      </c>
      <c r="P176" s="23" t="s">
        <v>11</v>
      </c>
      <c r="Q176" s="23" t="s">
        <v>11</v>
      </c>
      <c r="R176" s="23" t="s">
        <v>11</v>
      </c>
      <c r="S176" s="23" t="s">
        <v>13</v>
      </c>
      <c r="T176" s="23" t="s">
        <v>13</v>
      </c>
      <c r="U176" s="23" t="s">
        <v>9</v>
      </c>
      <c r="V176" s="23" t="s">
        <v>11</v>
      </c>
      <c r="W176" s="65" t="s">
        <v>1014</v>
      </c>
      <c r="X176" s="23" t="s">
        <v>1017</v>
      </c>
      <c r="Y176" s="23" t="s">
        <v>11</v>
      </c>
      <c r="Z176" s="65">
        <v>0.14000000000000001</v>
      </c>
      <c r="AA176" s="65" t="s">
        <v>1018</v>
      </c>
      <c r="AB176" s="30" t="s">
        <v>1158</v>
      </c>
    </row>
    <row r="177" spans="1:28" x14ac:dyDescent="0.35">
      <c r="A177" s="23" t="s">
        <v>108</v>
      </c>
      <c r="B177" s="61">
        <v>22</v>
      </c>
      <c r="C177" s="65">
        <v>41566568</v>
      </c>
      <c r="D177" s="23" t="s">
        <v>104</v>
      </c>
      <c r="E177" s="23" t="s">
        <v>675</v>
      </c>
      <c r="F177" s="23" t="s">
        <v>20</v>
      </c>
      <c r="G177" s="23" t="s">
        <v>8</v>
      </c>
      <c r="H177" s="23" t="s">
        <v>1022</v>
      </c>
      <c r="I177" s="65">
        <v>0.226327945</v>
      </c>
      <c r="J177" s="65">
        <v>0</v>
      </c>
      <c r="K177" s="65">
        <v>433</v>
      </c>
      <c r="L177" s="65">
        <v>174</v>
      </c>
      <c r="M177" s="30" t="s">
        <v>11</v>
      </c>
      <c r="N177" s="65" t="s">
        <v>11</v>
      </c>
      <c r="O177" s="65" t="s">
        <v>11</v>
      </c>
      <c r="P177" s="23" t="b">
        <v>1</v>
      </c>
      <c r="Q177" s="23" t="b">
        <v>1</v>
      </c>
      <c r="R177" s="23" t="b">
        <v>1</v>
      </c>
      <c r="S177" s="23" t="s">
        <v>13</v>
      </c>
      <c r="T177" s="23" t="s">
        <v>13</v>
      </c>
      <c r="U177" s="23" t="s">
        <v>13</v>
      </c>
      <c r="V177" s="23" t="s">
        <v>1023</v>
      </c>
      <c r="W177" s="65" t="s">
        <v>1014</v>
      </c>
      <c r="X177" s="23" t="s">
        <v>1027</v>
      </c>
      <c r="Y177" s="23" t="s">
        <v>11</v>
      </c>
      <c r="Z177" s="65">
        <v>0.79</v>
      </c>
      <c r="AA177" s="65" t="s">
        <v>1018</v>
      </c>
      <c r="AB177" s="30" t="s">
        <v>1158</v>
      </c>
    </row>
    <row r="178" spans="1:28" x14ac:dyDescent="0.35">
      <c r="A178" s="23" t="s">
        <v>108</v>
      </c>
      <c r="B178" s="61">
        <v>23</v>
      </c>
      <c r="C178" s="65">
        <v>63411592</v>
      </c>
      <c r="D178" s="23" t="s">
        <v>173</v>
      </c>
      <c r="E178" s="23" t="s">
        <v>1085</v>
      </c>
      <c r="F178" s="23" t="s">
        <v>20</v>
      </c>
      <c r="G178" s="23" t="s">
        <v>8</v>
      </c>
      <c r="H178" s="23" t="s">
        <v>1016</v>
      </c>
      <c r="I178" s="65">
        <v>0.155963303</v>
      </c>
      <c r="J178" s="65">
        <v>7.9365080000000001E-3</v>
      </c>
      <c r="K178" s="65">
        <v>436</v>
      </c>
      <c r="L178" s="65">
        <v>126</v>
      </c>
      <c r="M178" s="30" t="s">
        <v>11</v>
      </c>
      <c r="N178" s="65" t="s">
        <v>11</v>
      </c>
      <c r="O178" s="65" t="s">
        <v>11</v>
      </c>
      <c r="P178" s="23" t="b">
        <v>1</v>
      </c>
      <c r="Q178" s="23" t="s">
        <v>11</v>
      </c>
      <c r="R178" s="23" t="s">
        <v>11</v>
      </c>
      <c r="S178" s="23" t="s">
        <v>11</v>
      </c>
      <c r="T178" s="23" t="s">
        <v>11</v>
      </c>
      <c r="U178" s="23" t="s">
        <v>11</v>
      </c>
      <c r="V178" s="23" t="s">
        <v>11</v>
      </c>
      <c r="W178" s="65" t="s">
        <v>1014</v>
      </c>
      <c r="X178" s="23" t="s">
        <v>1017</v>
      </c>
      <c r="Y178" s="23" t="s">
        <v>11</v>
      </c>
      <c r="Z178" s="65">
        <v>0.7</v>
      </c>
      <c r="AA178" s="65" t="s">
        <v>1018</v>
      </c>
      <c r="AB178" s="30" t="s">
        <v>1158</v>
      </c>
    </row>
    <row r="179" spans="1:28" x14ac:dyDescent="0.35">
      <c r="A179" s="23" t="s">
        <v>998</v>
      </c>
      <c r="B179" s="61">
        <v>2</v>
      </c>
      <c r="C179" s="65">
        <v>209108146</v>
      </c>
      <c r="D179" s="23" t="s">
        <v>274</v>
      </c>
      <c r="E179" s="23" t="s">
        <v>11</v>
      </c>
      <c r="F179" s="23" t="s">
        <v>15</v>
      </c>
      <c r="G179" s="23" t="s">
        <v>20</v>
      </c>
      <c r="H179" s="23" t="s">
        <v>1036</v>
      </c>
      <c r="I179" s="65">
        <v>0.13761467899999999</v>
      </c>
      <c r="J179" s="65">
        <v>0</v>
      </c>
      <c r="K179" s="65">
        <v>109</v>
      </c>
      <c r="L179" s="65">
        <v>25</v>
      </c>
      <c r="M179" s="30" t="s">
        <v>11</v>
      </c>
      <c r="N179" s="65" t="s">
        <v>11</v>
      </c>
      <c r="O179" s="65" t="s">
        <v>11</v>
      </c>
      <c r="P179" s="23" t="b">
        <v>1</v>
      </c>
      <c r="Q179" s="23" t="b">
        <v>1</v>
      </c>
      <c r="R179" s="23" t="b">
        <v>1</v>
      </c>
      <c r="S179" s="23" t="s">
        <v>11</v>
      </c>
      <c r="T179" s="23" t="s">
        <v>11</v>
      </c>
      <c r="U179" s="23" t="s">
        <v>11</v>
      </c>
      <c r="V179" s="23" t="s">
        <v>11</v>
      </c>
      <c r="W179" s="65" t="s">
        <v>11</v>
      </c>
      <c r="X179" s="23" t="s">
        <v>1017</v>
      </c>
      <c r="Y179" s="23" t="s">
        <v>11</v>
      </c>
      <c r="Z179" s="65">
        <v>0.4</v>
      </c>
      <c r="AA179" s="65" t="s">
        <v>1018</v>
      </c>
      <c r="AB179" s="30" t="s">
        <v>1158</v>
      </c>
    </row>
    <row r="180" spans="1:28" x14ac:dyDescent="0.35">
      <c r="A180" s="23" t="s">
        <v>998</v>
      </c>
      <c r="B180" s="61">
        <v>5</v>
      </c>
      <c r="C180" s="65">
        <v>67589168</v>
      </c>
      <c r="D180" s="23" t="s">
        <v>105</v>
      </c>
      <c r="E180" s="23" t="s">
        <v>699</v>
      </c>
      <c r="F180" s="23" t="s">
        <v>8</v>
      </c>
      <c r="G180" s="23" t="s">
        <v>15</v>
      </c>
      <c r="H180" s="23" t="s">
        <v>1022</v>
      </c>
      <c r="I180" s="65">
        <v>0.2421875</v>
      </c>
      <c r="J180" s="65">
        <v>0</v>
      </c>
      <c r="K180" s="65">
        <v>128</v>
      </c>
      <c r="L180" s="65">
        <v>25</v>
      </c>
      <c r="M180" s="30" t="s">
        <v>11</v>
      </c>
      <c r="N180" s="65" t="s">
        <v>11</v>
      </c>
      <c r="O180" s="65" t="s">
        <v>11</v>
      </c>
      <c r="P180" s="23" t="b">
        <v>1</v>
      </c>
      <c r="Q180" s="23" t="b">
        <v>1</v>
      </c>
      <c r="R180" s="23" t="b">
        <v>1</v>
      </c>
      <c r="S180" s="23" t="s">
        <v>13</v>
      </c>
      <c r="T180" s="23" t="s">
        <v>13</v>
      </c>
      <c r="U180" s="23" t="s">
        <v>13</v>
      </c>
      <c r="V180" s="23" t="s">
        <v>1023</v>
      </c>
      <c r="W180" s="65" t="s">
        <v>11</v>
      </c>
      <c r="X180" s="23" t="s">
        <v>1027</v>
      </c>
      <c r="Y180" s="23" t="s">
        <v>11</v>
      </c>
      <c r="Z180" s="65">
        <v>0.7</v>
      </c>
      <c r="AA180" s="65" t="s">
        <v>1018</v>
      </c>
      <c r="AB180" s="30" t="s">
        <v>1158</v>
      </c>
    </row>
    <row r="181" spans="1:28" x14ac:dyDescent="0.35">
      <c r="A181" s="23" t="s">
        <v>998</v>
      </c>
      <c r="B181" s="61">
        <v>10</v>
      </c>
      <c r="C181" s="65">
        <v>104389835</v>
      </c>
      <c r="D181" s="23" t="s">
        <v>107</v>
      </c>
      <c r="E181" s="23" t="s">
        <v>713</v>
      </c>
      <c r="F181" s="23" t="s">
        <v>20</v>
      </c>
      <c r="G181" s="23" t="s">
        <v>15</v>
      </c>
      <c r="H181" s="23" t="s">
        <v>1022</v>
      </c>
      <c r="I181" s="65">
        <v>0.174193548</v>
      </c>
      <c r="J181" s="65">
        <v>0</v>
      </c>
      <c r="K181" s="65">
        <v>155</v>
      </c>
      <c r="L181" s="65">
        <v>78</v>
      </c>
      <c r="M181" s="30" t="s">
        <v>11</v>
      </c>
      <c r="N181" s="65" t="s">
        <v>11</v>
      </c>
      <c r="O181" s="65" t="s">
        <v>11</v>
      </c>
      <c r="P181" s="23" t="b">
        <v>1</v>
      </c>
      <c r="Q181" s="23" t="s">
        <v>11</v>
      </c>
      <c r="R181" s="23" t="s">
        <v>11</v>
      </c>
      <c r="S181" s="23" t="s">
        <v>13</v>
      </c>
      <c r="T181" s="23" t="s">
        <v>10</v>
      </c>
      <c r="U181" s="23" t="s">
        <v>9</v>
      </c>
      <c r="V181" s="23" t="s">
        <v>1023</v>
      </c>
      <c r="W181" s="65" t="s">
        <v>11</v>
      </c>
      <c r="X181" s="23" t="s">
        <v>1017</v>
      </c>
      <c r="Y181" s="23" t="s">
        <v>11</v>
      </c>
      <c r="Z181" s="65">
        <v>0.5</v>
      </c>
      <c r="AA181" s="65" t="s">
        <v>1018</v>
      </c>
      <c r="AB181" s="30" t="s">
        <v>1158</v>
      </c>
    </row>
    <row r="182" spans="1:28" x14ac:dyDescent="0.35">
      <c r="A182" s="23" t="s">
        <v>999</v>
      </c>
      <c r="B182" s="61">
        <v>10</v>
      </c>
      <c r="C182" s="65">
        <v>104389835</v>
      </c>
      <c r="D182" s="23" t="s">
        <v>107</v>
      </c>
      <c r="E182" s="23" t="s">
        <v>713</v>
      </c>
      <c r="F182" s="23" t="s">
        <v>20</v>
      </c>
      <c r="G182" s="23" t="s">
        <v>15</v>
      </c>
      <c r="H182" s="23" t="s">
        <v>1022</v>
      </c>
      <c r="I182" s="65">
        <v>0.131578947</v>
      </c>
      <c r="J182" s="65">
        <v>0</v>
      </c>
      <c r="K182" s="65">
        <v>38</v>
      </c>
      <c r="L182" s="65">
        <v>78</v>
      </c>
      <c r="M182" s="30" t="s">
        <v>11</v>
      </c>
      <c r="N182" s="65" t="s">
        <v>11</v>
      </c>
      <c r="O182" s="65" t="s">
        <v>11</v>
      </c>
      <c r="P182" s="23" t="b">
        <v>1</v>
      </c>
      <c r="Q182" s="23" t="s">
        <v>11</v>
      </c>
      <c r="R182" s="23" t="s">
        <v>11</v>
      </c>
      <c r="S182" s="23" t="s">
        <v>13</v>
      </c>
      <c r="T182" s="23" t="s">
        <v>10</v>
      </c>
      <c r="U182" s="23" t="s">
        <v>9</v>
      </c>
      <c r="V182" s="23" t="s">
        <v>1023</v>
      </c>
      <c r="W182" s="65" t="s">
        <v>11</v>
      </c>
      <c r="X182" s="23" t="s">
        <v>1017</v>
      </c>
      <c r="Y182" s="23" t="s">
        <v>11</v>
      </c>
      <c r="Z182" s="65">
        <v>0.34</v>
      </c>
      <c r="AA182" s="65" t="s">
        <v>1018</v>
      </c>
      <c r="AB182" s="30" t="s">
        <v>1158</v>
      </c>
    </row>
    <row r="183" spans="1:28" x14ac:dyDescent="0.35">
      <c r="A183" s="23" t="s">
        <v>998</v>
      </c>
      <c r="B183" s="61">
        <v>13</v>
      </c>
      <c r="C183" s="65">
        <v>49039505</v>
      </c>
      <c r="D183" s="23" t="s">
        <v>33</v>
      </c>
      <c r="E183" s="23" t="s">
        <v>1086</v>
      </c>
      <c r="F183" s="23" t="s">
        <v>15</v>
      </c>
      <c r="G183" s="23" t="s">
        <v>8</v>
      </c>
      <c r="H183" s="23" t="s">
        <v>1029</v>
      </c>
      <c r="I183" s="65">
        <v>0.27160493800000002</v>
      </c>
      <c r="J183" s="65">
        <v>0</v>
      </c>
      <c r="K183" s="65">
        <v>81</v>
      </c>
      <c r="L183" s="65">
        <v>42</v>
      </c>
      <c r="M183" s="30" t="s">
        <v>11</v>
      </c>
      <c r="N183" s="65" t="s">
        <v>11</v>
      </c>
      <c r="O183" s="65" t="s">
        <v>11</v>
      </c>
      <c r="P183" s="23" t="b">
        <v>1</v>
      </c>
      <c r="Q183" s="23" t="b">
        <v>1</v>
      </c>
      <c r="R183" s="23" t="b">
        <v>1</v>
      </c>
      <c r="S183" s="23" t="s">
        <v>13</v>
      </c>
      <c r="T183" s="23" t="s">
        <v>11</v>
      </c>
      <c r="U183" s="23" t="s">
        <v>11</v>
      </c>
      <c r="V183" s="23" t="s">
        <v>11</v>
      </c>
      <c r="W183" s="65" t="s">
        <v>11</v>
      </c>
      <c r="X183" s="23" t="s">
        <v>1027</v>
      </c>
      <c r="Y183" s="23" t="s">
        <v>11</v>
      </c>
      <c r="Z183" s="65">
        <v>0.79</v>
      </c>
      <c r="AA183" s="65" t="s">
        <v>1018</v>
      </c>
      <c r="AB183" s="30" t="s">
        <v>1158</v>
      </c>
    </row>
    <row r="184" spans="1:28" x14ac:dyDescent="0.35">
      <c r="A184" s="23" t="s">
        <v>999</v>
      </c>
      <c r="B184" s="61">
        <v>17</v>
      </c>
      <c r="C184" s="65">
        <v>7577120</v>
      </c>
      <c r="D184" s="23" t="s">
        <v>16</v>
      </c>
      <c r="E184" s="23" t="s">
        <v>721</v>
      </c>
      <c r="F184" s="23" t="s">
        <v>8</v>
      </c>
      <c r="G184" s="23" t="s">
        <v>9</v>
      </c>
      <c r="H184" s="23" t="s">
        <v>1022</v>
      </c>
      <c r="I184" s="65">
        <v>5.5555555999999999E-2</v>
      </c>
      <c r="J184" s="65">
        <v>0</v>
      </c>
      <c r="K184" s="65">
        <v>36</v>
      </c>
      <c r="L184" s="65">
        <v>98</v>
      </c>
      <c r="M184" s="86">
        <v>2.83E-5</v>
      </c>
      <c r="N184" s="65" t="s">
        <v>11</v>
      </c>
      <c r="O184" s="65" t="s">
        <v>11</v>
      </c>
      <c r="P184" s="23" t="b">
        <v>1</v>
      </c>
      <c r="Q184" s="23" t="b">
        <v>1</v>
      </c>
      <c r="R184" s="23" t="b">
        <v>1</v>
      </c>
      <c r="S184" s="23" t="s">
        <v>20</v>
      </c>
      <c r="T184" s="23" t="s">
        <v>13</v>
      </c>
      <c r="U184" s="23" t="s">
        <v>13</v>
      </c>
      <c r="V184" s="23" t="s">
        <v>1023</v>
      </c>
      <c r="W184" s="65" t="s">
        <v>11</v>
      </c>
      <c r="X184" s="23" t="s">
        <v>1027</v>
      </c>
      <c r="Y184" s="23" t="b">
        <v>1</v>
      </c>
      <c r="Z184" s="65">
        <v>0.14000000000000001</v>
      </c>
      <c r="AA184" s="65" t="s">
        <v>1018</v>
      </c>
      <c r="AB184" s="30" t="s">
        <v>1158</v>
      </c>
    </row>
    <row r="185" spans="1:28" x14ac:dyDescent="0.35">
      <c r="A185" s="23" t="s">
        <v>998</v>
      </c>
      <c r="B185" s="61">
        <v>17</v>
      </c>
      <c r="C185" s="65">
        <v>7579581</v>
      </c>
      <c r="D185" s="23" t="s">
        <v>16</v>
      </c>
      <c r="E185" s="23" t="s">
        <v>1087</v>
      </c>
      <c r="F185" s="23" t="s">
        <v>15</v>
      </c>
      <c r="G185" s="23" t="s">
        <v>51</v>
      </c>
      <c r="H185" s="23" t="s">
        <v>1039</v>
      </c>
      <c r="I185" s="65">
        <v>0.359375</v>
      </c>
      <c r="J185" s="65">
        <v>0</v>
      </c>
      <c r="K185" s="65">
        <v>64</v>
      </c>
      <c r="L185" s="65">
        <v>37</v>
      </c>
      <c r="M185" s="30" t="s">
        <v>11</v>
      </c>
      <c r="N185" s="65" t="s">
        <v>11</v>
      </c>
      <c r="O185" s="65" t="s">
        <v>11</v>
      </c>
      <c r="P185" s="23" t="b">
        <v>1</v>
      </c>
      <c r="Q185" s="23" t="b">
        <v>1</v>
      </c>
      <c r="R185" s="23" t="b">
        <v>1</v>
      </c>
      <c r="S185" s="23" t="s">
        <v>11</v>
      </c>
      <c r="T185" s="23" t="s">
        <v>11</v>
      </c>
      <c r="U185" s="23" t="s">
        <v>11</v>
      </c>
      <c r="V185" s="23" t="s">
        <v>11</v>
      </c>
      <c r="W185" s="65" t="s">
        <v>11</v>
      </c>
      <c r="X185" s="23" t="s">
        <v>1027</v>
      </c>
      <c r="Y185" s="23" t="s">
        <v>11</v>
      </c>
      <c r="Z185" s="65">
        <v>1</v>
      </c>
      <c r="AA185" s="65" t="s">
        <v>1020</v>
      </c>
      <c r="AB185" s="30" t="s">
        <v>1158</v>
      </c>
    </row>
    <row r="186" spans="1:28" x14ac:dyDescent="0.35">
      <c r="A186" s="23" t="s">
        <v>999</v>
      </c>
      <c r="B186" s="61">
        <v>17</v>
      </c>
      <c r="C186" s="65">
        <v>7579581</v>
      </c>
      <c r="D186" s="23" t="s">
        <v>16</v>
      </c>
      <c r="E186" s="23" t="s">
        <v>1087</v>
      </c>
      <c r="F186" s="23" t="s">
        <v>15</v>
      </c>
      <c r="G186" s="23" t="s">
        <v>51</v>
      </c>
      <c r="H186" s="23" t="s">
        <v>1039</v>
      </c>
      <c r="I186" s="65">
        <v>0.35</v>
      </c>
      <c r="J186" s="65">
        <v>0</v>
      </c>
      <c r="K186" s="65">
        <v>20</v>
      </c>
      <c r="L186" s="65">
        <v>37</v>
      </c>
      <c r="M186" s="30" t="s">
        <v>11</v>
      </c>
      <c r="N186" s="65" t="s">
        <v>11</v>
      </c>
      <c r="O186" s="65" t="s">
        <v>11</v>
      </c>
      <c r="P186" s="23" t="b">
        <v>1</v>
      </c>
      <c r="Q186" s="23" t="b">
        <v>1</v>
      </c>
      <c r="R186" s="23" t="b">
        <v>1</v>
      </c>
      <c r="S186" s="23" t="s">
        <v>11</v>
      </c>
      <c r="T186" s="23" t="s">
        <v>11</v>
      </c>
      <c r="U186" s="23" t="s">
        <v>11</v>
      </c>
      <c r="V186" s="23" t="s">
        <v>11</v>
      </c>
      <c r="W186" s="65" t="s">
        <v>11</v>
      </c>
      <c r="X186" s="23" t="s">
        <v>1027</v>
      </c>
      <c r="Y186" s="23" t="s">
        <v>11</v>
      </c>
      <c r="Z186" s="65">
        <v>0.89</v>
      </c>
      <c r="AA186" s="65" t="s">
        <v>1020</v>
      </c>
      <c r="AB186" s="30" t="s">
        <v>1158</v>
      </c>
    </row>
    <row r="187" spans="1:28" x14ac:dyDescent="0.35">
      <c r="A187" s="23" t="s">
        <v>998</v>
      </c>
      <c r="B187" s="61">
        <v>17</v>
      </c>
      <c r="C187" s="65">
        <v>78882694</v>
      </c>
      <c r="D187" s="23" t="s">
        <v>106</v>
      </c>
      <c r="E187" s="23" t="s">
        <v>709</v>
      </c>
      <c r="F187" s="23" t="s">
        <v>15</v>
      </c>
      <c r="G187" s="23" t="s">
        <v>20</v>
      </c>
      <c r="H187" s="23" t="s">
        <v>1022</v>
      </c>
      <c r="I187" s="65">
        <v>5.0505051000000002E-2</v>
      </c>
      <c r="J187" s="65">
        <v>0</v>
      </c>
      <c r="K187" s="65">
        <v>99</v>
      </c>
      <c r="L187" s="65">
        <v>52</v>
      </c>
      <c r="M187" s="30" t="s">
        <v>11</v>
      </c>
      <c r="N187" s="65" t="s">
        <v>11</v>
      </c>
      <c r="O187" s="65" t="s">
        <v>11</v>
      </c>
      <c r="P187" s="23" t="s">
        <v>11</v>
      </c>
      <c r="Q187" s="23" t="s">
        <v>11</v>
      </c>
      <c r="R187" s="23" t="s">
        <v>11</v>
      </c>
      <c r="S187" s="23" t="s">
        <v>13</v>
      </c>
      <c r="T187" s="23" t="s">
        <v>10</v>
      </c>
      <c r="U187" s="23" t="s">
        <v>9</v>
      </c>
      <c r="V187" s="23" t="s">
        <v>1023</v>
      </c>
      <c r="W187" s="65" t="s">
        <v>11</v>
      </c>
      <c r="X187" s="23" t="s">
        <v>1017</v>
      </c>
      <c r="Y187" s="23" t="s">
        <v>11</v>
      </c>
      <c r="Z187" s="65">
        <v>0.15</v>
      </c>
      <c r="AA187" s="65" t="s">
        <v>1018</v>
      </c>
      <c r="AB187" s="30" t="s">
        <v>1158</v>
      </c>
    </row>
    <row r="188" spans="1:28" x14ac:dyDescent="0.35">
      <c r="A188" s="23" t="s">
        <v>999</v>
      </c>
      <c r="B188" s="61">
        <v>19</v>
      </c>
      <c r="C188" s="65">
        <v>2191112</v>
      </c>
      <c r="D188" s="23" t="s">
        <v>31</v>
      </c>
      <c r="E188" s="23" t="s">
        <v>1088</v>
      </c>
      <c r="F188" s="23" t="s">
        <v>8</v>
      </c>
      <c r="G188" s="23" t="s">
        <v>9</v>
      </c>
      <c r="H188" s="23" t="s">
        <v>1016</v>
      </c>
      <c r="I188" s="65">
        <v>0.12121212100000001</v>
      </c>
      <c r="J188" s="65">
        <v>0</v>
      </c>
      <c r="K188" s="65">
        <v>33</v>
      </c>
      <c r="L188" s="65">
        <v>48</v>
      </c>
      <c r="M188" s="86">
        <v>4.7200000000000002E-5</v>
      </c>
      <c r="N188" s="65" t="s">
        <v>11</v>
      </c>
      <c r="O188" s="65" t="s">
        <v>11</v>
      </c>
      <c r="P188" s="23" t="s">
        <v>11</v>
      </c>
      <c r="Q188" s="23" t="s">
        <v>11</v>
      </c>
      <c r="R188" s="23" t="s">
        <v>11</v>
      </c>
      <c r="S188" s="23" t="s">
        <v>11</v>
      </c>
      <c r="T188" s="23" t="s">
        <v>11</v>
      </c>
      <c r="U188" s="23" t="s">
        <v>11</v>
      </c>
      <c r="V188" s="23" t="s">
        <v>11</v>
      </c>
      <c r="W188" s="65" t="s">
        <v>11</v>
      </c>
      <c r="X188" s="23" t="s">
        <v>1017</v>
      </c>
      <c r="Y188" s="23" t="s">
        <v>11</v>
      </c>
      <c r="Z188" s="65">
        <v>0.31</v>
      </c>
      <c r="AA188" s="65" t="s">
        <v>1018</v>
      </c>
      <c r="AB188" s="30" t="s">
        <v>1158</v>
      </c>
    </row>
    <row r="189" spans="1:28" x14ac:dyDescent="0.35">
      <c r="A189" s="23" t="s">
        <v>998</v>
      </c>
      <c r="B189" s="61">
        <v>22</v>
      </c>
      <c r="C189" s="65">
        <v>41527589</v>
      </c>
      <c r="D189" s="23" t="s">
        <v>104</v>
      </c>
      <c r="E189" s="23" t="s">
        <v>674</v>
      </c>
      <c r="F189" s="23" t="s">
        <v>8</v>
      </c>
      <c r="G189" s="23" t="s">
        <v>9</v>
      </c>
      <c r="H189" s="23" t="s">
        <v>1026</v>
      </c>
      <c r="I189" s="65">
        <v>0.37007874000000002</v>
      </c>
      <c r="J189" s="65">
        <v>0</v>
      </c>
      <c r="K189" s="65">
        <v>127</v>
      </c>
      <c r="L189" s="65">
        <v>64</v>
      </c>
      <c r="M189" s="30" t="s">
        <v>11</v>
      </c>
      <c r="N189" s="65" t="s">
        <v>11</v>
      </c>
      <c r="O189" s="65" t="s">
        <v>11</v>
      </c>
      <c r="P189" s="23" t="b">
        <v>1</v>
      </c>
      <c r="Q189" s="23" t="b">
        <v>1</v>
      </c>
      <c r="R189" s="23" t="b">
        <v>1</v>
      </c>
      <c r="S189" s="23" t="s">
        <v>20</v>
      </c>
      <c r="T189" s="23" t="s">
        <v>11</v>
      </c>
      <c r="U189" s="23" t="s">
        <v>11</v>
      </c>
      <c r="V189" s="23" t="s">
        <v>11</v>
      </c>
      <c r="W189" s="65" t="s">
        <v>11</v>
      </c>
      <c r="X189" s="23" t="s">
        <v>1027</v>
      </c>
      <c r="Y189" s="23" t="s">
        <v>11</v>
      </c>
      <c r="Z189" s="65">
        <v>1</v>
      </c>
      <c r="AA189" s="65" t="s">
        <v>1020</v>
      </c>
      <c r="AB189" s="30" t="s">
        <v>1158</v>
      </c>
    </row>
    <row r="190" spans="1:28" x14ac:dyDescent="0.35">
      <c r="A190" s="23" t="s">
        <v>999</v>
      </c>
      <c r="B190" s="61">
        <v>22</v>
      </c>
      <c r="C190" s="65">
        <v>41527589</v>
      </c>
      <c r="D190" s="23" t="s">
        <v>104</v>
      </c>
      <c r="E190" s="23" t="s">
        <v>674</v>
      </c>
      <c r="F190" s="23" t="s">
        <v>8</v>
      </c>
      <c r="G190" s="23" t="s">
        <v>9</v>
      </c>
      <c r="H190" s="23" t="s">
        <v>1026</v>
      </c>
      <c r="I190" s="65">
        <v>0.407407407</v>
      </c>
      <c r="J190" s="65">
        <v>0</v>
      </c>
      <c r="K190" s="65">
        <v>27</v>
      </c>
      <c r="L190" s="65">
        <v>64</v>
      </c>
      <c r="M190" s="30" t="s">
        <v>11</v>
      </c>
      <c r="N190" s="65" t="s">
        <v>11</v>
      </c>
      <c r="O190" s="65" t="s">
        <v>11</v>
      </c>
      <c r="P190" s="23" t="b">
        <v>1</v>
      </c>
      <c r="Q190" s="23" t="b">
        <v>1</v>
      </c>
      <c r="R190" s="23" t="b">
        <v>1</v>
      </c>
      <c r="S190" s="23" t="s">
        <v>20</v>
      </c>
      <c r="T190" s="23" t="s">
        <v>11</v>
      </c>
      <c r="U190" s="23" t="s">
        <v>11</v>
      </c>
      <c r="V190" s="23" t="s">
        <v>11</v>
      </c>
      <c r="W190" s="65" t="s">
        <v>11</v>
      </c>
      <c r="X190" s="23" t="s">
        <v>1027</v>
      </c>
      <c r="Y190" s="23" t="s">
        <v>11</v>
      </c>
      <c r="Z190" s="65">
        <v>1</v>
      </c>
      <c r="AA190" s="65" t="s">
        <v>1020</v>
      </c>
      <c r="AB190" s="30" t="s">
        <v>1158</v>
      </c>
    </row>
    <row r="191" spans="1:28" x14ac:dyDescent="0.35">
      <c r="A191" s="23" t="s">
        <v>999</v>
      </c>
      <c r="B191" s="61">
        <v>9</v>
      </c>
      <c r="C191" s="65">
        <v>5022008</v>
      </c>
      <c r="D191" s="23" t="s">
        <v>285</v>
      </c>
      <c r="E191" s="23" t="s">
        <v>1089</v>
      </c>
      <c r="F191" s="23" t="s">
        <v>15</v>
      </c>
      <c r="G191" s="23" t="s">
        <v>20</v>
      </c>
      <c r="H191" s="23" t="s">
        <v>1016</v>
      </c>
      <c r="I191" s="65">
        <v>0.15384615400000001</v>
      </c>
      <c r="J191" s="65">
        <v>0</v>
      </c>
      <c r="K191" s="65">
        <v>26</v>
      </c>
      <c r="L191" s="65">
        <v>45</v>
      </c>
      <c r="M191" s="30" t="s">
        <v>11</v>
      </c>
      <c r="N191" s="65" t="s">
        <v>11</v>
      </c>
      <c r="O191" s="65" t="s">
        <v>11</v>
      </c>
      <c r="P191" s="23" t="b">
        <v>1</v>
      </c>
      <c r="Q191" s="23" t="s">
        <v>11</v>
      </c>
      <c r="R191" s="23" t="s">
        <v>11</v>
      </c>
      <c r="S191" s="23" t="s">
        <v>11</v>
      </c>
      <c r="T191" s="23" t="s">
        <v>11</v>
      </c>
      <c r="U191" s="23" t="s">
        <v>11</v>
      </c>
      <c r="V191" s="23" t="s">
        <v>11</v>
      </c>
      <c r="W191" s="65" t="s">
        <v>11</v>
      </c>
      <c r="X191" s="23" t="s">
        <v>1017</v>
      </c>
      <c r="Y191" s="23" t="s">
        <v>11</v>
      </c>
      <c r="Z191" s="65">
        <v>0.39</v>
      </c>
      <c r="AA191" s="65" t="s">
        <v>1018</v>
      </c>
      <c r="AB191" s="30" t="s">
        <v>1158</v>
      </c>
    </row>
    <row r="192" spans="1:28" x14ac:dyDescent="0.35">
      <c r="A192" s="23" t="s">
        <v>999</v>
      </c>
      <c r="B192" s="61">
        <v>4</v>
      </c>
      <c r="C192" s="65">
        <v>187517920</v>
      </c>
      <c r="D192" s="23" t="s">
        <v>126</v>
      </c>
      <c r="E192" s="23" t="s">
        <v>1090</v>
      </c>
      <c r="F192" s="23" t="s">
        <v>1091</v>
      </c>
      <c r="G192" s="23" t="s">
        <v>8</v>
      </c>
      <c r="H192" s="23" t="s">
        <v>1082</v>
      </c>
      <c r="I192" s="65">
        <v>0.125</v>
      </c>
      <c r="J192" s="65">
        <v>0</v>
      </c>
      <c r="K192" s="65">
        <v>16</v>
      </c>
      <c r="L192" s="65">
        <v>48</v>
      </c>
      <c r="M192" s="30" t="s">
        <v>11</v>
      </c>
      <c r="N192" s="65" t="s">
        <v>11</v>
      </c>
      <c r="O192" s="65" t="s">
        <v>11</v>
      </c>
      <c r="P192" s="23" t="b">
        <v>1</v>
      </c>
      <c r="Q192" s="23" t="s">
        <v>11</v>
      </c>
      <c r="R192" s="23" t="b">
        <v>1</v>
      </c>
      <c r="S192" s="23" t="s">
        <v>11</v>
      </c>
      <c r="T192" s="23" t="s">
        <v>11</v>
      </c>
      <c r="U192" s="23" t="s">
        <v>11</v>
      </c>
      <c r="V192" s="23" t="s">
        <v>11</v>
      </c>
      <c r="W192" s="65" t="s">
        <v>11</v>
      </c>
      <c r="X192" s="23" t="s">
        <v>1027</v>
      </c>
      <c r="Y192" s="23" t="s">
        <v>11</v>
      </c>
      <c r="Z192" s="65">
        <v>0.32</v>
      </c>
      <c r="AA192" s="65" t="s">
        <v>1018</v>
      </c>
      <c r="AB192" s="30" t="s">
        <v>1158</v>
      </c>
    </row>
    <row r="193" spans="1:28" x14ac:dyDescent="0.35">
      <c r="A193" s="23" t="s">
        <v>46</v>
      </c>
      <c r="B193" s="61">
        <v>2</v>
      </c>
      <c r="C193" s="65">
        <v>99154378</v>
      </c>
      <c r="D193" s="23" t="s">
        <v>23</v>
      </c>
      <c r="E193" s="23" t="s">
        <v>1092</v>
      </c>
      <c r="F193" s="23" t="s">
        <v>15</v>
      </c>
      <c r="G193" s="23" t="s">
        <v>8</v>
      </c>
      <c r="H193" s="23" t="s">
        <v>1022</v>
      </c>
      <c r="I193" s="65">
        <v>0.33779264199999998</v>
      </c>
      <c r="J193" s="65">
        <v>0</v>
      </c>
      <c r="K193" s="65">
        <v>299</v>
      </c>
      <c r="L193" s="65">
        <v>92</v>
      </c>
      <c r="M193" s="30" t="s">
        <v>11</v>
      </c>
      <c r="N193" s="65" t="s">
        <v>11</v>
      </c>
      <c r="O193" s="65" t="s">
        <v>11</v>
      </c>
      <c r="P193" s="23" t="s">
        <v>11</v>
      </c>
      <c r="Q193" s="23" t="s">
        <v>11</v>
      </c>
      <c r="R193" s="23" t="s">
        <v>11</v>
      </c>
      <c r="S193" s="23" t="s">
        <v>13</v>
      </c>
      <c r="T193" s="23" t="s">
        <v>10</v>
      </c>
      <c r="U193" s="23" t="s">
        <v>9</v>
      </c>
      <c r="V193" s="23" t="s">
        <v>1023</v>
      </c>
      <c r="W193" s="65" t="s">
        <v>11</v>
      </c>
      <c r="X193" s="23" t="s">
        <v>1017</v>
      </c>
      <c r="Y193" s="23" t="s">
        <v>11</v>
      </c>
      <c r="Z193" s="65">
        <v>0.68</v>
      </c>
      <c r="AA193" s="65" t="s">
        <v>1018</v>
      </c>
      <c r="AB193" s="30" t="s">
        <v>1158</v>
      </c>
    </row>
    <row r="194" spans="1:28" x14ac:dyDescent="0.35">
      <c r="A194" s="23" t="s">
        <v>52</v>
      </c>
      <c r="B194" s="61">
        <v>2</v>
      </c>
      <c r="C194" s="65">
        <v>99154378</v>
      </c>
      <c r="D194" s="23" t="s">
        <v>23</v>
      </c>
      <c r="E194" s="23" t="s">
        <v>1092</v>
      </c>
      <c r="F194" s="23" t="s">
        <v>15</v>
      </c>
      <c r="G194" s="23" t="s">
        <v>8</v>
      </c>
      <c r="H194" s="23" t="s">
        <v>1022</v>
      </c>
      <c r="I194" s="65">
        <v>0.53846153799999996</v>
      </c>
      <c r="J194" s="65">
        <v>0</v>
      </c>
      <c r="K194" s="65">
        <v>130</v>
      </c>
      <c r="L194" s="65">
        <v>92</v>
      </c>
      <c r="M194" s="30" t="s">
        <v>11</v>
      </c>
      <c r="N194" s="65" t="s">
        <v>11</v>
      </c>
      <c r="O194" s="65" t="s">
        <v>11</v>
      </c>
      <c r="P194" s="23" t="s">
        <v>11</v>
      </c>
      <c r="Q194" s="23" t="s">
        <v>11</v>
      </c>
      <c r="R194" s="23" t="s">
        <v>11</v>
      </c>
      <c r="S194" s="23" t="s">
        <v>13</v>
      </c>
      <c r="T194" s="23" t="s">
        <v>10</v>
      </c>
      <c r="U194" s="23" t="s">
        <v>9</v>
      </c>
      <c r="V194" s="23" t="s">
        <v>1023</v>
      </c>
      <c r="W194" s="65" t="s">
        <v>11</v>
      </c>
      <c r="X194" s="23" t="s">
        <v>1017</v>
      </c>
      <c r="Y194" s="23" t="s">
        <v>11</v>
      </c>
      <c r="Z194" s="65">
        <v>1</v>
      </c>
      <c r="AA194" s="65" t="s">
        <v>1020</v>
      </c>
      <c r="AB194" s="30" t="s">
        <v>1158</v>
      </c>
    </row>
    <row r="195" spans="1:28" x14ac:dyDescent="0.35">
      <c r="A195" s="23" t="s">
        <v>46</v>
      </c>
      <c r="B195" s="61">
        <v>6</v>
      </c>
      <c r="C195" s="65">
        <v>397242</v>
      </c>
      <c r="D195" s="23" t="s">
        <v>283</v>
      </c>
      <c r="E195" s="23" t="s">
        <v>1093</v>
      </c>
      <c r="F195" s="23" t="s">
        <v>9</v>
      </c>
      <c r="G195" s="23" t="s">
        <v>20</v>
      </c>
      <c r="H195" s="23" t="s">
        <v>1016</v>
      </c>
      <c r="I195" s="65">
        <v>0.25480769199999997</v>
      </c>
      <c r="J195" s="65">
        <v>0</v>
      </c>
      <c r="K195" s="65">
        <v>208</v>
      </c>
      <c r="L195" s="65">
        <v>39</v>
      </c>
      <c r="M195" s="30" t="s">
        <v>11</v>
      </c>
      <c r="N195" s="65" t="s">
        <v>11</v>
      </c>
      <c r="O195" s="65" t="s">
        <v>11</v>
      </c>
      <c r="P195" s="23" t="b">
        <v>1</v>
      </c>
      <c r="Q195" s="23" t="s">
        <v>11</v>
      </c>
      <c r="R195" s="23" t="b">
        <v>1</v>
      </c>
      <c r="S195" s="23" t="s">
        <v>11</v>
      </c>
      <c r="T195" s="23" t="s">
        <v>11</v>
      </c>
      <c r="U195" s="23" t="s">
        <v>11</v>
      </c>
      <c r="V195" s="23" t="s">
        <v>11</v>
      </c>
      <c r="W195" s="65" t="s">
        <v>1014</v>
      </c>
      <c r="X195" s="23" t="s">
        <v>1017</v>
      </c>
      <c r="Y195" s="23" t="s">
        <v>11</v>
      </c>
      <c r="Z195" s="65">
        <v>0.51</v>
      </c>
      <c r="AA195" s="65" t="s">
        <v>1018</v>
      </c>
      <c r="AB195" s="30" t="s">
        <v>1158</v>
      </c>
    </row>
    <row r="196" spans="1:28" x14ac:dyDescent="0.35">
      <c r="A196" s="23" t="s">
        <v>52</v>
      </c>
      <c r="B196" s="61">
        <v>6</v>
      </c>
      <c r="C196" s="65">
        <v>32180951</v>
      </c>
      <c r="D196" s="23" t="s">
        <v>56</v>
      </c>
      <c r="E196" s="23" t="s">
        <v>1094</v>
      </c>
      <c r="F196" s="23" t="s">
        <v>15</v>
      </c>
      <c r="G196" s="23" t="s">
        <v>20</v>
      </c>
      <c r="H196" s="23" t="s">
        <v>1022</v>
      </c>
      <c r="I196" s="65">
        <v>9.5238094999999995E-2</v>
      </c>
      <c r="J196" s="65">
        <v>0</v>
      </c>
      <c r="K196" s="65">
        <v>63</v>
      </c>
      <c r="L196" s="65">
        <v>72</v>
      </c>
      <c r="M196" s="30" t="s">
        <v>11</v>
      </c>
      <c r="N196" s="65" t="s">
        <v>11</v>
      </c>
      <c r="O196" s="65" t="s">
        <v>11</v>
      </c>
      <c r="P196" s="23" t="s">
        <v>11</v>
      </c>
      <c r="Q196" s="23" t="s">
        <v>11</v>
      </c>
      <c r="R196" s="23" t="s">
        <v>11</v>
      </c>
      <c r="S196" s="23" t="s">
        <v>10</v>
      </c>
      <c r="T196" s="23" t="s">
        <v>10</v>
      </c>
      <c r="U196" s="23" t="s">
        <v>13</v>
      </c>
      <c r="V196" s="23" t="s">
        <v>1023</v>
      </c>
      <c r="W196" s="65" t="s">
        <v>11</v>
      </c>
      <c r="X196" s="23" t="s">
        <v>1017</v>
      </c>
      <c r="Y196" s="23" t="s">
        <v>11</v>
      </c>
      <c r="Z196" s="65">
        <v>0.24</v>
      </c>
      <c r="AA196" s="65" t="s">
        <v>1018</v>
      </c>
      <c r="AB196" s="30" t="s">
        <v>1158</v>
      </c>
    </row>
    <row r="197" spans="1:28" x14ac:dyDescent="0.35">
      <c r="A197" s="23" t="s">
        <v>46</v>
      </c>
      <c r="B197" s="61">
        <v>11</v>
      </c>
      <c r="C197" s="65">
        <v>108155098</v>
      </c>
      <c r="D197" s="23" t="s">
        <v>47</v>
      </c>
      <c r="E197" s="23" t="s">
        <v>1095</v>
      </c>
      <c r="F197" s="23" t="s">
        <v>9</v>
      </c>
      <c r="G197" s="23" t="s">
        <v>20</v>
      </c>
      <c r="H197" s="23" t="s">
        <v>1026</v>
      </c>
      <c r="I197" s="65">
        <v>0.20481927699999999</v>
      </c>
      <c r="J197" s="65">
        <v>0</v>
      </c>
      <c r="K197" s="65">
        <v>166</v>
      </c>
      <c r="L197" s="65">
        <v>51</v>
      </c>
      <c r="M197" s="30" t="s">
        <v>11</v>
      </c>
      <c r="N197" s="65">
        <v>4</v>
      </c>
      <c r="O197" s="65" t="s">
        <v>1134</v>
      </c>
      <c r="P197" s="23" t="b">
        <v>1</v>
      </c>
      <c r="Q197" s="23" t="b">
        <v>1</v>
      </c>
      <c r="R197" s="23" t="b">
        <v>1</v>
      </c>
      <c r="S197" s="23" t="s">
        <v>20</v>
      </c>
      <c r="T197" s="23" t="s">
        <v>11</v>
      </c>
      <c r="U197" s="23" t="s">
        <v>11</v>
      </c>
      <c r="V197" s="23" t="s">
        <v>11</v>
      </c>
      <c r="W197" s="65" t="s">
        <v>1014</v>
      </c>
      <c r="X197" s="23" t="s">
        <v>1027</v>
      </c>
      <c r="Y197" s="23" t="s">
        <v>11</v>
      </c>
      <c r="Z197" s="65">
        <v>0.41</v>
      </c>
      <c r="AA197" s="65" t="s">
        <v>1018</v>
      </c>
      <c r="AB197" s="30" t="s">
        <v>1158</v>
      </c>
    </row>
    <row r="198" spans="1:28" x14ac:dyDescent="0.35">
      <c r="A198" s="23" t="s">
        <v>52</v>
      </c>
      <c r="B198" s="61">
        <v>11</v>
      </c>
      <c r="C198" s="65">
        <v>108155098</v>
      </c>
      <c r="D198" s="23" t="s">
        <v>47</v>
      </c>
      <c r="E198" s="23" t="s">
        <v>1095</v>
      </c>
      <c r="F198" s="23" t="s">
        <v>9</v>
      </c>
      <c r="G198" s="23" t="s">
        <v>20</v>
      </c>
      <c r="H198" s="23" t="s">
        <v>1026</v>
      </c>
      <c r="I198" s="65">
        <v>0.26086956500000003</v>
      </c>
      <c r="J198" s="65">
        <v>0</v>
      </c>
      <c r="K198" s="65">
        <v>92</v>
      </c>
      <c r="L198" s="65">
        <v>51</v>
      </c>
      <c r="M198" s="30" t="s">
        <v>11</v>
      </c>
      <c r="N198" s="65">
        <v>4</v>
      </c>
      <c r="O198" s="65" t="s">
        <v>1134</v>
      </c>
      <c r="P198" s="23" t="b">
        <v>1</v>
      </c>
      <c r="Q198" s="23" t="b">
        <v>1</v>
      </c>
      <c r="R198" s="23" t="b">
        <v>1</v>
      </c>
      <c r="S198" s="23" t="s">
        <v>20</v>
      </c>
      <c r="T198" s="23" t="s">
        <v>11</v>
      </c>
      <c r="U198" s="23" t="s">
        <v>11</v>
      </c>
      <c r="V198" s="23" t="s">
        <v>11</v>
      </c>
      <c r="W198" s="65" t="s">
        <v>1014</v>
      </c>
      <c r="X198" s="23" t="s">
        <v>1027</v>
      </c>
      <c r="Y198" s="23" t="s">
        <v>11</v>
      </c>
      <c r="Z198" s="65">
        <v>0.91</v>
      </c>
      <c r="AA198" s="65" t="s">
        <v>1020</v>
      </c>
      <c r="AB198" s="30" t="s">
        <v>1158</v>
      </c>
    </row>
    <row r="199" spans="1:28" x14ac:dyDescent="0.35">
      <c r="A199" s="23" t="s">
        <v>46</v>
      </c>
      <c r="B199" s="61">
        <v>12</v>
      </c>
      <c r="C199" s="65">
        <v>46205333</v>
      </c>
      <c r="D199" s="23" t="s">
        <v>117</v>
      </c>
      <c r="E199" s="23" t="s">
        <v>1096</v>
      </c>
      <c r="F199" s="23" t="s">
        <v>15</v>
      </c>
      <c r="G199" s="23" t="s">
        <v>20</v>
      </c>
      <c r="H199" s="23" t="s">
        <v>1036</v>
      </c>
      <c r="I199" s="65">
        <v>4.1379310000000002E-2</v>
      </c>
      <c r="J199" s="65">
        <v>0</v>
      </c>
      <c r="K199" s="65">
        <v>145</v>
      </c>
      <c r="L199" s="65">
        <v>45</v>
      </c>
      <c r="M199" s="30" t="s">
        <v>11</v>
      </c>
      <c r="N199" s="65" t="s">
        <v>11</v>
      </c>
      <c r="O199" s="65" t="s">
        <v>11</v>
      </c>
      <c r="P199" s="23" t="b">
        <v>1</v>
      </c>
      <c r="Q199" s="23" t="s">
        <v>11</v>
      </c>
      <c r="R199" s="23" t="b">
        <v>1</v>
      </c>
      <c r="S199" s="23" t="s">
        <v>13</v>
      </c>
      <c r="T199" s="23" t="s">
        <v>11</v>
      </c>
      <c r="U199" s="23" t="s">
        <v>11</v>
      </c>
      <c r="V199" s="23" t="s">
        <v>1023</v>
      </c>
      <c r="W199" s="65" t="s">
        <v>1014</v>
      </c>
      <c r="X199" s="23" t="s">
        <v>1017</v>
      </c>
      <c r="Y199" s="23" t="s">
        <v>11</v>
      </c>
      <c r="Z199" s="65">
        <v>0.08</v>
      </c>
      <c r="AA199" s="65" t="s">
        <v>1018</v>
      </c>
      <c r="AB199" s="30" t="s">
        <v>1158</v>
      </c>
    </row>
    <row r="200" spans="1:28" x14ac:dyDescent="0.35">
      <c r="A200" s="23" t="s">
        <v>52</v>
      </c>
      <c r="B200" s="61">
        <v>12</v>
      </c>
      <c r="C200" s="65">
        <v>46205333</v>
      </c>
      <c r="D200" s="23" t="s">
        <v>117</v>
      </c>
      <c r="E200" s="23" t="s">
        <v>1096</v>
      </c>
      <c r="F200" s="23" t="s">
        <v>15</v>
      </c>
      <c r="G200" s="23" t="s">
        <v>20</v>
      </c>
      <c r="H200" s="23" t="s">
        <v>1036</v>
      </c>
      <c r="I200" s="65">
        <v>3.5087719000000003E-2</v>
      </c>
      <c r="J200" s="65">
        <v>0</v>
      </c>
      <c r="K200" s="65">
        <v>57</v>
      </c>
      <c r="L200" s="65">
        <v>45</v>
      </c>
      <c r="M200" s="30" t="s">
        <v>11</v>
      </c>
      <c r="N200" s="65" t="s">
        <v>11</v>
      </c>
      <c r="O200" s="65" t="s">
        <v>11</v>
      </c>
      <c r="P200" s="23" t="b">
        <v>1</v>
      </c>
      <c r="Q200" s="23" t="s">
        <v>11</v>
      </c>
      <c r="R200" s="23" t="b">
        <v>1</v>
      </c>
      <c r="S200" s="23" t="s">
        <v>13</v>
      </c>
      <c r="T200" s="23" t="s">
        <v>11</v>
      </c>
      <c r="U200" s="23" t="s">
        <v>11</v>
      </c>
      <c r="V200" s="23" t="s">
        <v>1023</v>
      </c>
      <c r="W200" s="65" t="s">
        <v>1014</v>
      </c>
      <c r="X200" s="23" t="s">
        <v>1017</v>
      </c>
      <c r="Y200" s="23" t="s">
        <v>11</v>
      </c>
      <c r="Z200" s="65">
        <v>0.09</v>
      </c>
      <c r="AA200" s="65" t="s">
        <v>1018</v>
      </c>
      <c r="AB200" s="30" t="s">
        <v>1159</v>
      </c>
    </row>
    <row r="201" spans="1:28" x14ac:dyDescent="0.35">
      <c r="A201" s="23" t="s">
        <v>46</v>
      </c>
      <c r="B201" s="61">
        <v>16</v>
      </c>
      <c r="C201" s="65">
        <v>3808034</v>
      </c>
      <c r="D201" s="23" t="s">
        <v>49</v>
      </c>
      <c r="E201" s="23" t="s">
        <v>1097</v>
      </c>
      <c r="F201" s="23" t="s">
        <v>8</v>
      </c>
      <c r="G201" s="23" t="s">
        <v>9</v>
      </c>
      <c r="H201" s="23" t="s">
        <v>1022</v>
      </c>
      <c r="I201" s="65">
        <v>0.19310344800000001</v>
      </c>
      <c r="J201" s="65">
        <v>0</v>
      </c>
      <c r="K201" s="65">
        <v>145</v>
      </c>
      <c r="L201" s="65">
        <v>36</v>
      </c>
      <c r="M201" s="86">
        <v>1.88E-5</v>
      </c>
      <c r="N201" s="65" t="s">
        <v>11</v>
      </c>
      <c r="O201" s="65" t="s">
        <v>11</v>
      </c>
      <c r="P201" s="23" t="b">
        <v>1</v>
      </c>
      <c r="Q201" s="23" t="s">
        <v>11</v>
      </c>
      <c r="R201" s="23" t="b">
        <v>1</v>
      </c>
      <c r="S201" s="23" t="s">
        <v>13</v>
      </c>
      <c r="T201" s="23" t="s">
        <v>10</v>
      </c>
      <c r="U201" s="23" t="s">
        <v>9</v>
      </c>
      <c r="V201" s="23" t="s">
        <v>1023</v>
      </c>
      <c r="W201" s="65" t="s">
        <v>11</v>
      </c>
      <c r="X201" s="23" t="s">
        <v>1017</v>
      </c>
      <c r="Y201" s="23" t="s">
        <v>11</v>
      </c>
      <c r="Z201" s="65">
        <v>0.57999999999999996</v>
      </c>
      <c r="AA201" s="65" t="s">
        <v>1018</v>
      </c>
      <c r="AB201" s="30" t="s">
        <v>1158</v>
      </c>
    </row>
    <row r="202" spans="1:28" x14ac:dyDescent="0.35">
      <c r="A202" s="23" t="s">
        <v>52</v>
      </c>
      <c r="B202" s="61">
        <v>16</v>
      </c>
      <c r="C202" s="65">
        <v>3808034</v>
      </c>
      <c r="D202" s="23" t="s">
        <v>49</v>
      </c>
      <c r="E202" s="23" t="s">
        <v>1097</v>
      </c>
      <c r="F202" s="23" t="s">
        <v>8</v>
      </c>
      <c r="G202" s="23" t="s">
        <v>9</v>
      </c>
      <c r="H202" s="23" t="s">
        <v>1022</v>
      </c>
      <c r="I202" s="65">
        <v>7.4999999999999997E-2</v>
      </c>
      <c r="J202" s="65">
        <v>0</v>
      </c>
      <c r="K202" s="65">
        <v>40</v>
      </c>
      <c r="L202" s="65">
        <v>36</v>
      </c>
      <c r="M202" s="86">
        <v>1.88E-5</v>
      </c>
      <c r="N202" s="65" t="s">
        <v>11</v>
      </c>
      <c r="O202" s="65" t="s">
        <v>11</v>
      </c>
      <c r="P202" s="23" t="b">
        <v>1</v>
      </c>
      <c r="Q202" s="23" t="s">
        <v>11</v>
      </c>
      <c r="R202" s="23" t="b">
        <v>1</v>
      </c>
      <c r="S202" s="23" t="s">
        <v>13</v>
      </c>
      <c r="T202" s="23" t="s">
        <v>10</v>
      </c>
      <c r="U202" s="23" t="s">
        <v>9</v>
      </c>
      <c r="V202" s="23" t="s">
        <v>1023</v>
      </c>
      <c r="W202" s="65" t="s">
        <v>11</v>
      </c>
      <c r="X202" s="23" t="s">
        <v>1017</v>
      </c>
      <c r="Y202" s="23" t="s">
        <v>11</v>
      </c>
      <c r="Z202" s="65">
        <v>0.26</v>
      </c>
      <c r="AA202" s="65" t="s">
        <v>1018</v>
      </c>
      <c r="AB202" s="30" t="s">
        <v>1159</v>
      </c>
    </row>
    <row r="203" spans="1:28" x14ac:dyDescent="0.35">
      <c r="A203" s="23" t="s">
        <v>52</v>
      </c>
      <c r="B203" s="61">
        <v>16</v>
      </c>
      <c r="C203" s="65">
        <v>67645030</v>
      </c>
      <c r="D203" s="23" t="s">
        <v>54</v>
      </c>
      <c r="E203" s="23" t="s">
        <v>1098</v>
      </c>
      <c r="F203" s="23" t="s">
        <v>8</v>
      </c>
      <c r="G203" s="23" t="s">
        <v>15</v>
      </c>
      <c r="H203" s="23" t="s">
        <v>1022</v>
      </c>
      <c r="I203" s="65">
        <v>7.0000000000000007E-2</v>
      </c>
      <c r="J203" s="65">
        <v>0</v>
      </c>
      <c r="K203" s="65">
        <v>100</v>
      </c>
      <c r="L203" s="65">
        <v>68</v>
      </c>
      <c r="M203" s="30" t="s">
        <v>11</v>
      </c>
      <c r="N203" s="65" t="s">
        <v>11</v>
      </c>
      <c r="O203" s="65" t="s">
        <v>11</v>
      </c>
      <c r="P203" s="23" t="b">
        <v>1</v>
      </c>
      <c r="Q203" s="23" t="b">
        <v>1</v>
      </c>
      <c r="R203" s="23" t="b">
        <v>1</v>
      </c>
      <c r="S203" s="23" t="s">
        <v>13</v>
      </c>
      <c r="T203" s="23" t="s">
        <v>10</v>
      </c>
      <c r="U203" s="23" t="s">
        <v>9</v>
      </c>
      <c r="V203" s="23" t="s">
        <v>1023</v>
      </c>
      <c r="W203" s="65" t="s">
        <v>11</v>
      </c>
      <c r="X203" s="23" t="s">
        <v>1017</v>
      </c>
      <c r="Y203" s="23" t="s">
        <v>11</v>
      </c>
      <c r="Z203" s="65">
        <v>0.24</v>
      </c>
      <c r="AA203" s="65" t="s">
        <v>1018</v>
      </c>
      <c r="AB203" s="30" t="s">
        <v>1158</v>
      </c>
    </row>
    <row r="204" spans="1:28" x14ac:dyDescent="0.35">
      <c r="A204" s="23" t="s">
        <v>46</v>
      </c>
      <c r="B204" s="61">
        <v>19</v>
      </c>
      <c r="C204" s="65">
        <v>2213954</v>
      </c>
      <c r="D204" s="23" t="s">
        <v>31</v>
      </c>
      <c r="E204" s="23" t="s">
        <v>1099</v>
      </c>
      <c r="F204" s="23" t="s">
        <v>20</v>
      </c>
      <c r="G204" s="23" t="s">
        <v>15</v>
      </c>
      <c r="H204" s="23" t="s">
        <v>1022</v>
      </c>
      <c r="I204" s="65">
        <v>6.0301507999999997E-2</v>
      </c>
      <c r="J204" s="65">
        <v>0</v>
      </c>
      <c r="K204" s="65">
        <v>199</v>
      </c>
      <c r="L204" s="65">
        <v>92</v>
      </c>
      <c r="M204" s="30" t="s">
        <v>11</v>
      </c>
      <c r="N204" s="65" t="s">
        <v>11</v>
      </c>
      <c r="O204" s="65" t="s">
        <v>11</v>
      </c>
      <c r="P204" s="23" t="s">
        <v>11</v>
      </c>
      <c r="Q204" s="23" t="s">
        <v>11</v>
      </c>
      <c r="R204" s="23" t="s">
        <v>11</v>
      </c>
      <c r="S204" s="23" t="s">
        <v>10</v>
      </c>
      <c r="T204" s="23" t="s">
        <v>10</v>
      </c>
      <c r="U204" s="23" t="s">
        <v>9</v>
      </c>
      <c r="V204" s="23" t="s">
        <v>1023</v>
      </c>
      <c r="W204" s="65" t="s">
        <v>1014</v>
      </c>
      <c r="X204" s="23" t="s">
        <v>1017</v>
      </c>
      <c r="Y204" s="23" t="s">
        <v>11</v>
      </c>
      <c r="Z204" s="65">
        <v>0.12</v>
      </c>
      <c r="AA204" s="65" t="s">
        <v>1018</v>
      </c>
      <c r="AB204" s="30" t="s">
        <v>1158</v>
      </c>
    </row>
    <row r="205" spans="1:28" x14ac:dyDescent="0.35">
      <c r="A205" s="23" t="s">
        <v>46</v>
      </c>
      <c r="B205" s="61">
        <v>19</v>
      </c>
      <c r="C205" s="65">
        <v>5246061</v>
      </c>
      <c r="D205" s="23" t="s">
        <v>170</v>
      </c>
      <c r="E205" s="23" t="s">
        <v>11</v>
      </c>
      <c r="F205" s="23" t="s">
        <v>15</v>
      </c>
      <c r="G205" s="23" t="s">
        <v>9</v>
      </c>
      <c r="H205" s="23" t="s">
        <v>1036</v>
      </c>
      <c r="I205" s="65">
        <v>0.74011299399999997</v>
      </c>
      <c r="J205" s="65">
        <v>0</v>
      </c>
      <c r="K205" s="65">
        <v>177</v>
      </c>
      <c r="L205" s="65">
        <v>18</v>
      </c>
      <c r="M205" s="30" t="s">
        <v>11</v>
      </c>
      <c r="N205" s="65" t="s">
        <v>11</v>
      </c>
      <c r="O205" s="65" t="s">
        <v>11</v>
      </c>
      <c r="P205" s="23" t="s">
        <v>11</v>
      </c>
      <c r="Q205" s="23" t="s">
        <v>11</v>
      </c>
      <c r="R205" s="23" t="s">
        <v>11</v>
      </c>
      <c r="S205" s="23" t="s">
        <v>13</v>
      </c>
      <c r="T205" s="23" t="s">
        <v>11</v>
      </c>
      <c r="U205" s="23" t="s">
        <v>11</v>
      </c>
      <c r="V205" s="23" t="s">
        <v>11</v>
      </c>
      <c r="W205" s="65" t="s">
        <v>1014</v>
      </c>
      <c r="X205" s="23" t="s">
        <v>1017</v>
      </c>
      <c r="Y205" s="23" t="s">
        <v>11</v>
      </c>
      <c r="Z205" s="65">
        <v>1</v>
      </c>
      <c r="AA205" s="65" t="s">
        <v>1020</v>
      </c>
      <c r="AB205" s="30" t="s">
        <v>1158</v>
      </c>
    </row>
    <row r="206" spans="1:28" x14ac:dyDescent="0.35">
      <c r="A206" s="23" t="s">
        <v>52</v>
      </c>
      <c r="B206" s="61">
        <v>19</v>
      </c>
      <c r="C206" s="65">
        <v>5246061</v>
      </c>
      <c r="D206" s="23" t="s">
        <v>170</v>
      </c>
      <c r="E206" s="23" t="s">
        <v>11</v>
      </c>
      <c r="F206" s="23" t="s">
        <v>15</v>
      </c>
      <c r="G206" s="23" t="s">
        <v>9</v>
      </c>
      <c r="H206" s="23" t="s">
        <v>1036</v>
      </c>
      <c r="I206" s="65">
        <v>0.75</v>
      </c>
      <c r="J206" s="65">
        <v>0</v>
      </c>
      <c r="K206" s="65">
        <v>24</v>
      </c>
      <c r="L206" s="65">
        <v>18</v>
      </c>
      <c r="M206" s="30" t="s">
        <v>11</v>
      </c>
      <c r="N206" s="65" t="s">
        <v>11</v>
      </c>
      <c r="O206" s="65" t="s">
        <v>11</v>
      </c>
      <c r="P206" s="23" t="s">
        <v>11</v>
      </c>
      <c r="Q206" s="23" t="s">
        <v>11</v>
      </c>
      <c r="R206" s="23" t="s">
        <v>11</v>
      </c>
      <c r="S206" s="23" t="s">
        <v>13</v>
      </c>
      <c r="T206" s="23" t="s">
        <v>11</v>
      </c>
      <c r="U206" s="23" t="s">
        <v>11</v>
      </c>
      <c r="V206" s="23" t="s">
        <v>11</v>
      </c>
      <c r="W206" s="65" t="s">
        <v>1014</v>
      </c>
      <c r="X206" s="23" t="s">
        <v>1017</v>
      </c>
      <c r="Y206" s="23" t="s">
        <v>11</v>
      </c>
      <c r="Z206" s="65">
        <v>1</v>
      </c>
      <c r="AA206" s="65" t="s">
        <v>1020</v>
      </c>
      <c r="AB206" s="30" t="s">
        <v>1158</v>
      </c>
    </row>
    <row r="207" spans="1:28" x14ac:dyDescent="0.35">
      <c r="A207" s="23" t="s">
        <v>46</v>
      </c>
      <c r="B207" s="61">
        <v>21</v>
      </c>
      <c r="C207" s="65">
        <v>36171612</v>
      </c>
      <c r="D207" s="23" t="s">
        <v>50</v>
      </c>
      <c r="E207" s="23" t="s">
        <v>1100</v>
      </c>
      <c r="F207" s="23" t="s">
        <v>15</v>
      </c>
      <c r="G207" s="23" t="s">
        <v>20</v>
      </c>
      <c r="H207" s="23" t="s">
        <v>1022</v>
      </c>
      <c r="I207" s="65">
        <v>0.18124999999999999</v>
      </c>
      <c r="J207" s="65">
        <v>0</v>
      </c>
      <c r="K207" s="65">
        <v>160</v>
      </c>
      <c r="L207" s="65">
        <v>81</v>
      </c>
      <c r="M207" s="30" t="s">
        <v>11</v>
      </c>
      <c r="N207" s="65" t="s">
        <v>11</v>
      </c>
      <c r="O207" s="65" t="s">
        <v>11</v>
      </c>
      <c r="P207" s="23" t="b">
        <v>1</v>
      </c>
      <c r="Q207" s="23" t="b">
        <v>1</v>
      </c>
      <c r="R207" s="23" t="b">
        <v>1</v>
      </c>
      <c r="S207" s="23" t="s">
        <v>13</v>
      </c>
      <c r="T207" s="23" t="s">
        <v>10</v>
      </c>
      <c r="U207" s="23" t="s">
        <v>9</v>
      </c>
      <c r="V207" s="23" t="s">
        <v>1023</v>
      </c>
      <c r="W207" s="65" t="s">
        <v>11</v>
      </c>
      <c r="X207" s="23" t="s">
        <v>1017</v>
      </c>
      <c r="Y207" s="23" t="s">
        <v>11</v>
      </c>
      <c r="Z207" s="65">
        <v>0.36</v>
      </c>
      <c r="AA207" s="65" t="s">
        <v>1018</v>
      </c>
      <c r="AB207" s="30" t="s">
        <v>1158</v>
      </c>
    </row>
    <row r="208" spans="1:28" x14ac:dyDescent="0.35">
      <c r="A208" s="23" t="s">
        <v>52</v>
      </c>
      <c r="B208" s="61">
        <v>21</v>
      </c>
      <c r="C208" s="65">
        <v>36171612</v>
      </c>
      <c r="D208" s="23" t="s">
        <v>50</v>
      </c>
      <c r="E208" s="23" t="s">
        <v>1100</v>
      </c>
      <c r="F208" s="23" t="s">
        <v>15</v>
      </c>
      <c r="G208" s="23" t="s">
        <v>20</v>
      </c>
      <c r="H208" s="23" t="s">
        <v>1022</v>
      </c>
      <c r="I208" s="65">
        <v>6.8493151000000002E-2</v>
      </c>
      <c r="J208" s="65">
        <v>0</v>
      </c>
      <c r="K208" s="65">
        <v>73</v>
      </c>
      <c r="L208" s="65">
        <v>81</v>
      </c>
      <c r="M208" s="30" t="s">
        <v>11</v>
      </c>
      <c r="N208" s="65" t="s">
        <v>11</v>
      </c>
      <c r="O208" s="65" t="s">
        <v>11</v>
      </c>
      <c r="P208" s="23" t="b">
        <v>1</v>
      </c>
      <c r="Q208" s="23" t="b">
        <v>1</v>
      </c>
      <c r="R208" s="23" t="b">
        <v>1</v>
      </c>
      <c r="S208" s="23" t="s">
        <v>13</v>
      </c>
      <c r="T208" s="23" t="s">
        <v>10</v>
      </c>
      <c r="U208" s="23" t="s">
        <v>9</v>
      </c>
      <c r="V208" s="23" t="s">
        <v>1023</v>
      </c>
      <c r="W208" s="65" t="s">
        <v>11</v>
      </c>
      <c r="X208" s="23" t="s">
        <v>1017</v>
      </c>
      <c r="Y208" s="23" t="s">
        <v>11</v>
      </c>
      <c r="Z208" s="65">
        <v>0.24</v>
      </c>
      <c r="AA208" s="65" t="s">
        <v>1018</v>
      </c>
      <c r="AB208" s="30" t="s">
        <v>1159</v>
      </c>
    </row>
    <row r="209" spans="1:28" x14ac:dyDescent="0.35">
      <c r="A209" s="23" t="s">
        <v>52</v>
      </c>
      <c r="B209" s="61">
        <v>23</v>
      </c>
      <c r="C209" s="65">
        <v>76812986</v>
      </c>
      <c r="D209" s="23" t="s">
        <v>53</v>
      </c>
      <c r="E209" s="23" t="s">
        <v>1101</v>
      </c>
      <c r="F209" s="23" t="s">
        <v>15</v>
      </c>
      <c r="G209" s="23" t="s">
        <v>20</v>
      </c>
      <c r="H209" s="23" t="s">
        <v>1022</v>
      </c>
      <c r="I209" s="65">
        <v>0.105263158</v>
      </c>
      <c r="J209" s="65">
        <v>0</v>
      </c>
      <c r="K209" s="65">
        <v>133</v>
      </c>
      <c r="L209" s="65">
        <v>70</v>
      </c>
      <c r="M209" s="30" t="s">
        <v>11</v>
      </c>
      <c r="N209" s="65" t="s">
        <v>11</v>
      </c>
      <c r="O209" s="65" t="s">
        <v>11</v>
      </c>
      <c r="P209" s="23" t="b">
        <v>1</v>
      </c>
      <c r="Q209" s="23" t="b">
        <v>1</v>
      </c>
      <c r="R209" s="23" t="s">
        <v>11</v>
      </c>
      <c r="S209" s="23" t="s">
        <v>13</v>
      </c>
      <c r="T209" s="23" t="s">
        <v>13</v>
      </c>
      <c r="U209" s="23" t="s">
        <v>13</v>
      </c>
      <c r="V209" s="23" t="s">
        <v>1023</v>
      </c>
      <c r="W209" s="65" t="s">
        <v>11</v>
      </c>
      <c r="X209" s="23" t="s">
        <v>1027</v>
      </c>
      <c r="Y209" s="23" t="s">
        <v>11</v>
      </c>
      <c r="Z209" s="65">
        <v>0.47</v>
      </c>
      <c r="AA209" s="65" t="s">
        <v>1018</v>
      </c>
      <c r="AB209" s="30" t="s">
        <v>1158</v>
      </c>
    </row>
    <row r="210" spans="1:28" x14ac:dyDescent="0.35">
      <c r="A210" s="23" t="s">
        <v>46</v>
      </c>
      <c r="B210" s="61">
        <v>17</v>
      </c>
      <c r="C210" s="65">
        <v>7579436</v>
      </c>
      <c r="D210" s="23" t="s">
        <v>16</v>
      </c>
      <c r="E210" s="23" t="s">
        <v>1102</v>
      </c>
      <c r="F210" s="23" t="s">
        <v>51</v>
      </c>
      <c r="G210" s="23" t="s">
        <v>15</v>
      </c>
      <c r="H210" s="23" t="s">
        <v>1082</v>
      </c>
      <c r="I210" s="65">
        <v>0.691489362</v>
      </c>
      <c r="J210" s="65">
        <v>1.3157894999999999E-2</v>
      </c>
      <c r="K210" s="65">
        <v>188</v>
      </c>
      <c r="L210" s="65">
        <v>76</v>
      </c>
      <c r="M210" s="30" t="s">
        <v>11</v>
      </c>
      <c r="N210" s="65" t="s">
        <v>11</v>
      </c>
      <c r="O210" s="65" t="s">
        <v>11</v>
      </c>
      <c r="P210" s="23" t="b">
        <v>1</v>
      </c>
      <c r="Q210" s="23" t="b">
        <v>1</v>
      </c>
      <c r="R210" s="23" t="b">
        <v>1</v>
      </c>
      <c r="S210" s="23" t="s">
        <v>11</v>
      </c>
      <c r="T210" s="23" t="s">
        <v>11</v>
      </c>
      <c r="U210" s="23" t="s">
        <v>11</v>
      </c>
      <c r="V210" s="23" t="s">
        <v>11</v>
      </c>
      <c r="W210" s="65" t="s">
        <v>1014</v>
      </c>
      <c r="X210" s="23" t="s">
        <v>1027</v>
      </c>
      <c r="Y210" s="23" t="s">
        <v>11</v>
      </c>
      <c r="Z210" s="65">
        <v>1</v>
      </c>
      <c r="AA210" s="65" t="s">
        <v>1020</v>
      </c>
      <c r="AB210" s="30" t="s">
        <v>1158</v>
      </c>
    </row>
    <row r="211" spans="1:28" x14ac:dyDescent="0.35">
      <c r="A211" s="23" t="s">
        <v>52</v>
      </c>
      <c r="B211" s="61">
        <v>17</v>
      </c>
      <c r="C211" s="65">
        <v>7579436</v>
      </c>
      <c r="D211" s="23" t="s">
        <v>16</v>
      </c>
      <c r="E211" s="23" t="s">
        <v>1102</v>
      </c>
      <c r="F211" s="23" t="s">
        <v>51</v>
      </c>
      <c r="G211" s="23" t="s">
        <v>15</v>
      </c>
      <c r="H211" s="23" t="s">
        <v>1082</v>
      </c>
      <c r="I211" s="65">
        <v>0.71875</v>
      </c>
      <c r="J211" s="65">
        <v>1.3157894999999999E-2</v>
      </c>
      <c r="K211" s="65">
        <v>32</v>
      </c>
      <c r="L211" s="65">
        <v>76</v>
      </c>
      <c r="M211" s="30" t="s">
        <v>11</v>
      </c>
      <c r="N211" s="65" t="s">
        <v>11</v>
      </c>
      <c r="O211" s="65" t="s">
        <v>11</v>
      </c>
      <c r="P211" s="23" t="b">
        <v>1</v>
      </c>
      <c r="Q211" s="23" t="b">
        <v>1</v>
      </c>
      <c r="R211" s="23" t="b">
        <v>1</v>
      </c>
      <c r="S211" s="23" t="s">
        <v>11</v>
      </c>
      <c r="T211" s="23" t="s">
        <v>11</v>
      </c>
      <c r="U211" s="23" t="s">
        <v>11</v>
      </c>
      <c r="V211" s="23" t="s">
        <v>11</v>
      </c>
      <c r="W211" s="65" t="s">
        <v>1014</v>
      </c>
      <c r="X211" s="23" t="s">
        <v>1027</v>
      </c>
      <c r="Y211" s="23" t="s">
        <v>11</v>
      </c>
      <c r="Z211" s="65">
        <v>1</v>
      </c>
      <c r="AA211" s="65" t="s">
        <v>1020</v>
      </c>
      <c r="AB211" s="30" t="s">
        <v>1158</v>
      </c>
    </row>
    <row r="212" spans="1:28" x14ac:dyDescent="0.35">
      <c r="A212" s="23" t="s">
        <v>98</v>
      </c>
      <c r="B212" s="61">
        <v>6</v>
      </c>
      <c r="C212" s="65">
        <v>32163762</v>
      </c>
      <c r="D212" s="23" t="s">
        <v>56</v>
      </c>
      <c r="E212" s="23" t="s">
        <v>1103</v>
      </c>
      <c r="F212" s="23" t="s">
        <v>8</v>
      </c>
      <c r="G212" s="23" t="s">
        <v>9</v>
      </c>
      <c r="H212" s="23" t="s">
        <v>1022</v>
      </c>
      <c r="I212" s="65">
        <v>0.26417525800000002</v>
      </c>
      <c r="J212" s="65">
        <v>0</v>
      </c>
      <c r="K212" s="65">
        <v>776</v>
      </c>
      <c r="L212" s="65">
        <v>156</v>
      </c>
      <c r="M212" s="86">
        <v>9.7100000000000002E-6</v>
      </c>
      <c r="N212" s="65" t="s">
        <v>11</v>
      </c>
      <c r="O212" s="65" t="s">
        <v>11</v>
      </c>
      <c r="P212" s="23" t="s">
        <v>11</v>
      </c>
      <c r="Q212" s="23" t="s">
        <v>11</v>
      </c>
      <c r="R212" s="23" t="s">
        <v>11</v>
      </c>
      <c r="S212" s="23" t="s">
        <v>13</v>
      </c>
      <c r="T212" s="23" t="s">
        <v>10</v>
      </c>
      <c r="U212" s="23" t="s">
        <v>13</v>
      </c>
      <c r="V212" s="23" t="s">
        <v>1023</v>
      </c>
      <c r="W212" s="65" t="s">
        <v>11</v>
      </c>
      <c r="X212" s="23" t="s">
        <v>1027</v>
      </c>
      <c r="Y212" s="23" t="s">
        <v>11</v>
      </c>
      <c r="Z212" s="65">
        <v>0.96</v>
      </c>
      <c r="AA212" s="65" t="s">
        <v>1020</v>
      </c>
      <c r="AB212" s="30" t="s">
        <v>1158</v>
      </c>
    </row>
    <row r="213" spans="1:28" x14ac:dyDescent="0.35">
      <c r="A213" s="23" t="s">
        <v>99</v>
      </c>
      <c r="B213" s="61">
        <v>6</v>
      </c>
      <c r="C213" s="65">
        <v>32163762</v>
      </c>
      <c r="D213" s="23" t="s">
        <v>56</v>
      </c>
      <c r="E213" s="23" t="s">
        <v>1103</v>
      </c>
      <c r="F213" s="23" t="s">
        <v>8</v>
      </c>
      <c r="G213" s="23" t="s">
        <v>9</v>
      </c>
      <c r="H213" s="23" t="s">
        <v>1022</v>
      </c>
      <c r="I213" s="65">
        <v>1.4989293000000001E-2</v>
      </c>
      <c r="J213" s="65">
        <v>0</v>
      </c>
      <c r="K213" s="65">
        <v>467</v>
      </c>
      <c r="L213" s="65">
        <v>156</v>
      </c>
      <c r="M213" s="86">
        <v>9.7100000000000002E-6</v>
      </c>
      <c r="N213" s="65" t="s">
        <v>11</v>
      </c>
      <c r="O213" s="65" t="s">
        <v>11</v>
      </c>
      <c r="P213" s="23" t="s">
        <v>11</v>
      </c>
      <c r="Q213" s="23" t="s">
        <v>11</v>
      </c>
      <c r="R213" s="23" t="s">
        <v>11</v>
      </c>
      <c r="S213" s="23" t="s">
        <v>13</v>
      </c>
      <c r="T213" s="23" t="s">
        <v>10</v>
      </c>
      <c r="U213" s="23" t="s">
        <v>13</v>
      </c>
      <c r="V213" s="23" t="s">
        <v>1023</v>
      </c>
      <c r="W213" s="65" t="s">
        <v>11</v>
      </c>
      <c r="X213" s="23" t="s">
        <v>1027</v>
      </c>
      <c r="Y213" s="23" t="s">
        <v>11</v>
      </c>
      <c r="Z213" s="65">
        <v>0.04</v>
      </c>
      <c r="AA213" s="65" t="s">
        <v>1018</v>
      </c>
      <c r="AB213" s="30" t="s">
        <v>1159</v>
      </c>
    </row>
    <row r="214" spans="1:28" x14ac:dyDescent="0.35">
      <c r="A214" s="23" t="s">
        <v>98</v>
      </c>
      <c r="B214" s="61">
        <v>6</v>
      </c>
      <c r="C214" s="65">
        <v>157522419</v>
      </c>
      <c r="D214" s="23" t="s">
        <v>43</v>
      </c>
      <c r="E214" s="23" t="s">
        <v>1104</v>
      </c>
      <c r="F214" s="23" t="s">
        <v>20</v>
      </c>
      <c r="G214" s="23" t="s">
        <v>15</v>
      </c>
      <c r="H214" s="23" t="s">
        <v>1022</v>
      </c>
      <c r="I214" s="65">
        <v>0.52127659599999998</v>
      </c>
      <c r="J214" s="65">
        <v>0</v>
      </c>
      <c r="K214" s="65">
        <v>470</v>
      </c>
      <c r="L214" s="65">
        <v>90</v>
      </c>
      <c r="M214" s="30" t="s">
        <v>11</v>
      </c>
      <c r="N214" s="65" t="s">
        <v>11</v>
      </c>
      <c r="O214" s="65" t="s">
        <v>11</v>
      </c>
      <c r="P214" s="23" t="b">
        <v>1</v>
      </c>
      <c r="Q214" s="23" t="s">
        <v>11</v>
      </c>
      <c r="R214" s="23" t="s">
        <v>11</v>
      </c>
      <c r="S214" s="23" t="s">
        <v>13</v>
      </c>
      <c r="T214" s="23" t="s">
        <v>13</v>
      </c>
      <c r="U214" s="23" t="s">
        <v>9</v>
      </c>
      <c r="V214" s="23" t="s">
        <v>1023</v>
      </c>
      <c r="W214" s="65" t="s">
        <v>11</v>
      </c>
      <c r="X214" s="23" t="s">
        <v>1017</v>
      </c>
      <c r="Y214" s="23" t="s">
        <v>11</v>
      </c>
      <c r="Z214" s="65">
        <v>1</v>
      </c>
      <c r="AA214" s="65" t="s">
        <v>1020</v>
      </c>
      <c r="AB214" s="30" t="s">
        <v>1158</v>
      </c>
    </row>
    <row r="215" spans="1:28" x14ac:dyDescent="0.35">
      <c r="A215" s="23" t="s">
        <v>99</v>
      </c>
      <c r="B215" s="61">
        <v>6</v>
      </c>
      <c r="C215" s="65">
        <v>157522419</v>
      </c>
      <c r="D215" s="23" t="s">
        <v>43</v>
      </c>
      <c r="E215" s="23" t="s">
        <v>1104</v>
      </c>
      <c r="F215" s="23" t="s">
        <v>20</v>
      </c>
      <c r="G215" s="23" t="s">
        <v>15</v>
      </c>
      <c r="H215" s="23" t="s">
        <v>1022</v>
      </c>
      <c r="I215" s="65">
        <v>0.132743363</v>
      </c>
      <c r="J215" s="65">
        <v>0</v>
      </c>
      <c r="K215" s="65">
        <v>339</v>
      </c>
      <c r="L215" s="65">
        <v>90</v>
      </c>
      <c r="M215" s="30" t="s">
        <v>11</v>
      </c>
      <c r="N215" s="65" t="s">
        <v>11</v>
      </c>
      <c r="O215" s="65" t="s">
        <v>11</v>
      </c>
      <c r="P215" s="23" t="b">
        <v>1</v>
      </c>
      <c r="Q215" s="23" t="s">
        <v>11</v>
      </c>
      <c r="R215" s="23" t="s">
        <v>11</v>
      </c>
      <c r="S215" s="23" t="s">
        <v>13</v>
      </c>
      <c r="T215" s="23" t="s">
        <v>13</v>
      </c>
      <c r="U215" s="23" t="s">
        <v>9</v>
      </c>
      <c r="V215" s="23" t="s">
        <v>1023</v>
      </c>
      <c r="W215" s="65" t="s">
        <v>11</v>
      </c>
      <c r="X215" s="23" t="s">
        <v>1017</v>
      </c>
      <c r="Y215" s="23" t="s">
        <v>11</v>
      </c>
      <c r="Z215" s="65">
        <v>0.39</v>
      </c>
      <c r="AA215" s="65" t="s">
        <v>1018</v>
      </c>
      <c r="AB215" s="30" t="s">
        <v>1158</v>
      </c>
    </row>
    <row r="216" spans="1:28" x14ac:dyDescent="0.35">
      <c r="A216" s="23" t="s">
        <v>98</v>
      </c>
      <c r="B216" s="61">
        <v>17</v>
      </c>
      <c r="C216" s="65">
        <v>7577568</v>
      </c>
      <c r="D216" s="23" t="s">
        <v>16</v>
      </c>
      <c r="E216" s="23" t="s">
        <v>1105</v>
      </c>
      <c r="F216" s="23" t="s">
        <v>8</v>
      </c>
      <c r="G216" s="23" t="s">
        <v>20</v>
      </c>
      <c r="H216" s="23" t="s">
        <v>1022</v>
      </c>
      <c r="I216" s="65">
        <v>0.21689059499999999</v>
      </c>
      <c r="J216" s="65">
        <v>0</v>
      </c>
      <c r="K216" s="65">
        <v>521</v>
      </c>
      <c r="L216" s="65">
        <v>181</v>
      </c>
      <c r="M216" s="30" t="s">
        <v>11</v>
      </c>
      <c r="N216" s="65" t="s">
        <v>11</v>
      </c>
      <c r="O216" s="65" t="s">
        <v>11</v>
      </c>
      <c r="P216" s="23" t="b">
        <v>1</v>
      </c>
      <c r="Q216" s="23" t="b">
        <v>1</v>
      </c>
      <c r="R216" s="23" t="b">
        <v>1</v>
      </c>
      <c r="S216" s="23" t="s">
        <v>13</v>
      </c>
      <c r="T216" s="23" t="s">
        <v>13</v>
      </c>
      <c r="U216" s="23" t="s">
        <v>13</v>
      </c>
      <c r="V216" s="23" t="s">
        <v>1023</v>
      </c>
      <c r="W216" s="65" t="s">
        <v>11</v>
      </c>
      <c r="X216" s="23" t="s">
        <v>1027</v>
      </c>
      <c r="Y216" s="23" t="b">
        <v>1</v>
      </c>
      <c r="Z216" s="65">
        <v>0.56999999999999995</v>
      </c>
      <c r="AA216" s="65" t="s">
        <v>1018</v>
      </c>
      <c r="AB216" s="30" t="s">
        <v>1158</v>
      </c>
    </row>
    <row r="217" spans="1:28" x14ac:dyDescent="0.35">
      <c r="A217" s="23" t="s">
        <v>99</v>
      </c>
      <c r="B217" s="61">
        <v>17</v>
      </c>
      <c r="C217" s="65">
        <v>7577568</v>
      </c>
      <c r="D217" s="23" t="s">
        <v>16</v>
      </c>
      <c r="E217" s="23" t="s">
        <v>1105</v>
      </c>
      <c r="F217" s="23" t="s">
        <v>8</v>
      </c>
      <c r="G217" s="23" t="s">
        <v>20</v>
      </c>
      <c r="H217" s="23" t="s">
        <v>1022</v>
      </c>
      <c r="I217" s="65">
        <v>0.12</v>
      </c>
      <c r="J217" s="65">
        <v>0</v>
      </c>
      <c r="K217" s="65">
        <v>350</v>
      </c>
      <c r="L217" s="65">
        <v>181</v>
      </c>
      <c r="M217" s="30" t="s">
        <v>11</v>
      </c>
      <c r="N217" s="65" t="s">
        <v>11</v>
      </c>
      <c r="O217" s="65" t="s">
        <v>11</v>
      </c>
      <c r="P217" s="23" t="b">
        <v>1</v>
      </c>
      <c r="Q217" s="23" t="b">
        <v>1</v>
      </c>
      <c r="R217" s="23" t="b">
        <v>1</v>
      </c>
      <c r="S217" s="23" t="s">
        <v>13</v>
      </c>
      <c r="T217" s="23" t="s">
        <v>13</v>
      </c>
      <c r="U217" s="23" t="s">
        <v>13</v>
      </c>
      <c r="V217" s="23" t="s">
        <v>1023</v>
      </c>
      <c r="W217" s="65" t="s">
        <v>11</v>
      </c>
      <c r="X217" s="23" t="s">
        <v>1027</v>
      </c>
      <c r="Y217" s="23" t="b">
        <v>1</v>
      </c>
      <c r="Z217" s="65">
        <v>0.36</v>
      </c>
      <c r="AA217" s="65" t="s">
        <v>1018</v>
      </c>
      <c r="AB217" s="30" t="s">
        <v>1158</v>
      </c>
    </row>
    <row r="218" spans="1:28" x14ac:dyDescent="0.35">
      <c r="A218" s="23" t="s">
        <v>98</v>
      </c>
      <c r="B218" s="61">
        <v>17</v>
      </c>
      <c r="C218" s="65">
        <v>7579312</v>
      </c>
      <c r="D218" s="23" t="s">
        <v>16</v>
      </c>
      <c r="E218" s="23" t="s">
        <v>1106</v>
      </c>
      <c r="F218" s="23" t="s">
        <v>8</v>
      </c>
      <c r="G218" s="23" t="s">
        <v>9</v>
      </c>
      <c r="H218" s="23" t="s">
        <v>1036</v>
      </c>
      <c r="I218" s="65">
        <v>0.42926829300000002</v>
      </c>
      <c r="J218" s="65">
        <v>1.1235955000000001E-2</v>
      </c>
      <c r="K218" s="65">
        <v>410</v>
      </c>
      <c r="L218" s="65">
        <v>89</v>
      </c>
      <c r="M218" s="30" t="s">
        <v>11</v>
      </c>
      <c r="N218" s="65" t="s">
        <v>11</v>
      </c>
      <c r="O218" s="65" t="s">
        <v>11</v>
      </c>
      <c r="P218" s="23" t="b">
        <v>1</v>
      </c>
      <c r="Q218" s="23" t="b">
        <v>1</v>
      </c>
      <c r="R218" s="23" t="b">
        <v>1</v>
      </c>
      <c r="S218" s="23" t="s">
        <v>11</v>
      </c>
      <c r="T218" s="23" t="s">
        <v>11</v>
      </c>
      <c r="U218" s="23" t="s">
        <v>11</v>
      </c>
      <c r="V218" s="23" t="s">
        <v>11</v>
      </c>
      <c r="W218" s="65" t="s">
        <v>11</v>
      </c>
      <c r="X218" s="23" t="s">
        <v>1017</v>
      </c>
      <c r="Y218" s="23" t="s">
        <v>11</v>
      </c>
      <c r="Z218" s="65">
        <v>1</v>
      </c>
      <c r="AA218" s="65" t="s">
        <v>1020</v>
      </c>
      <c r="AB218" s="30" t="s">
        <v>1158</v>
      </c>
    </row>
    <row r="219" spans="1:28" x14ac:dyDescent="0.35">
      <c r="A219" s="23" t="s">
        <v>99</v>
      </c>
      <c r="B219" s="61">
        <v>17</v>
      </c>
      <c r="C219" s="65">
        <v>7579312</v>
      </c>
      <c r="D219" s="23" t="s">
        <v>16</v>
      </c>
      <c r="E219" s="23" t="s">
        <v>1106</v>
      </c>
      <c r="F219" s="23" t="s">
        <v>8</v>
      </c>
      <c r="G219" s="23" t="s">
        <v>9</v>
      </c>
      <c r="H219" s="23" t="s">
        <v>1036</v>
      </c>
      <c r="I219" s="65">
        <v>0.15354330699999999</v>
      </c>
      <c r="J219" s="65">
        <v>1.1235955000000001E-2</v>
      </c>
      <c r="K219" s="65">
        <v>254</v>
      </c>
      <c r="L219" s="65">
        <v>89</v>
      </c>
      <c r="M219" s="30" t="s">
        <v>11</v>
      </c>
      <c r="N219" s="65" t="s">
        <v>11</v>
      </c>
      <c r="O219" s="65" t="s">
        <v>11</v>
      </c>
      <c r="P219" s="23" t="b">
        <v>1</v>
      </c>
      <c r="Q219" s="23" t="b">
        <v>1</v>
      </c>
      <c r="R219" s="23" t="b">
        <v>1</v>
      </c>
      <c r="S219" s="23" t="s">
        <v>11</v>
      </c>
      <c r="T219" s="23" t="s">
        <v>11</v>
      </c>
      <c r="U219" s="23" t="s">
        <v>11</v>
      </c>
      <c r="V219" s="23" t="s">
        <v>11</v>
      </c>
      <c r="W219" s="65" t="s">
        <v>11</v>
      </c>
      <c r="X219" s="23" t="s">
        <v>1017</v>
      </c>
      <c r="Y219" s="23" t="s">
        <v>11</v>
      </c>
      <c r="Z219" s="65">
        <v>0.46</v>
      </c>
      <c r="AA219" s="65" t="s">
        <v>1018</v>
      </c>
      <c r="AB219" s="30" t="s">
        <v>1158</v>
      </c>
    </row>
    <row r="220" spans="1:28" x14ac:dyDescent="0.35">
      <c r="A220" s="23" t="s">
        <v>100</v>
      </c>
      <c r="B220" s="61">
        <v>1</v>
      </c>
      <c r="C220" s="65">
        <v>27100125</v>
      </c>
      <c r="D220" s="23" t="s">
        <v>82</v>
      </c>
      <c r="E220" s="23" t="s">
        <v>1107</v>
      </c>
      <c r="F220" s="23" t="s">
        <v>15</v>
      </c>
      <c r="G220" s="23" t="s">
        <v>20</v>
      </c>
      <c r="H220" s="23" t="s">
        <v>1016</v>
      </c>
      <c r="I220" s="65">
        <v>0.22068965500000001</v>
      </c>
      <c r="J220" s="65">
        <v>0</v>
      </c>
      <c r="K220" s="65">
        <v>290</v>
      </c>
      <c r="L220" s="65">
        <v>48</v>
      </c>
      <c r="M220" s="30" t="s">
        <v>11</v>
      </c>
      <c r="N220" s="65" t="s">
        <v>11</v>
      </c>
      <c r="O220" s="65" t="s">
        <v>11</v>
      </c>
      <c r="P220" s="23" t="b">
        <v>1</v>
      </c>
      <c r="Q220" s="23" t="b">
        <v>1</v>
      </c>
      <c r="R220" s="23" t="b">
        <v>1</v>
      </c>
      <c r="S220" s="23" t="s">
        <v>13</v>
      </c>
      <c r="T220" s="23" t="s">
        <v>11</v>
      </c>
      <c r="U220" s="23" t="s">
        <v>11</v>
      </c>
      <c r="V220" s="23" t="s">
        <v>11</v>
      </c>
      <c r="W220" s="65" t="s">
        <v>11</v>
      </c>
      <c r="X220" s="23" t="s">
        <v>1017</v>
      </c>
      <c r="Y220" s="23" t="s">
        <v>11</v>
      </c>
      <c r="Z220" s="65">
        <v>0.9</v>
      </c>
      <c r="AA220" s="65" t="s">
        <v>1020</v>
      </c>
      <c r="AB220" s="30" t="s">
        <v>1158</v>
      </c>
    </row>
    <row r="221" spans="1:28" x14ac:dyDescent="0.35">
      <c r="A221" s="23" t="s">
        <v>103</v>
      </c>
      <c r="B221" s="61">
        <v>1</v>
      </c>
      <c r="C221" s="65">
        <v>27100125</v>
      </c>
      <c r="D221" s="23" t="s">
        <v>82</v>
      </c>
      <c r="E221" s="23" t="s">
        <v>1107</v>
      </c>
      <c r="F221" s="23" t="s">
        <v>15</v>
      </c>
      <c r="G221" s="23" t="s">
        <v>20</v>
      </c>
      <c r="H221" s="23" t="s">
        <v>1016</v>
      </c>
      <c r="I221" s="65">
        <v>0.18734177199999999</v>
      </c>
      <c r="J221" s="65">
        <v>0</v>
      </c>
      <c r="K221" s="65">
        <v>395</v>
      </c>
      <c r="L221" s="65">
        <v>48</v>
      </c>
      <c r="M221" s="30" t="s">
        <v>11</v>
      </c>
      <c r="N221" s="65" t="s">
        <v>11</v>
      </c>
      <c r="O221" s="65" t="s">
        <v>11</v>
      </c>
      <c r="P221" s="23" t="b">
        <v>1</v>
      </c>
      <c r="Q221" s="23" t="b">
        <v>1</v>
      </c>
      <c r="R221" s="23" t="b">
        <v>1</v>
      </c>
      <c r="S221" s="23" t="s">
        <v>13</v>
      </c>
      <c r="T221" s="23" t="s">
        <v>11</v>
      </c>
      <c r="U221" s="23" t="s">
        <v>11</v>
      </c>
      <c r="V221" s="23" t="s">
        <v>11</v>
      </c>
      <c r="W221" s="65" t="s">
        <v>11</v>
      </c>
      <c r="X221" s="23" t="s">
        <v>1017</v>
      </c>
      <c r="Y221" s="23" t="s">
        <v>11</v>
      </c>
      <c r="Z221" s="65">
        <v>0.66</v>
      </c>
      <c r="AA221" s="65" t="s">
        <v>1018</v>
      </c>
      <c r="AB221" s="30" t="s">
        <v>1158</v>
      </c>
    </row>
    <row r="222" spans="1:28" x14ac:dyDescent="0.35">
      <c r="A222" s="23" t="s">
        <v>100</v>
      </c>
      <c r="B222" s="61">
        <v>3</v>
      </c>
      <c r="C222" s="65">
        <v>38182689</v>
      </c>
      <c r="D222" s="23" t="s">
        <v>101</v>
      </c>
      <c r="E222" s="23" t="s">
        <v>1108</v>
      </c>
      <c r="F222" s="23" t="s">
        <v>9</v>
      </c>
      <c r="G222" s="23" t="s">
        <v>8</v>
      </c>
      <c r="H222" s="23" t="s">
        <v>1022</v>
      </c>
      <c r="I222" s="65">
        <v>0.33779264199999998</v>
      </c>
      <c r="J222" s="65">
        <v>0</v>
      </c>
      <c r="K222" s="65">
        <v>299</v>
      </c>
      <c r="L222" s="65">
        <v>65</v>
      </c>
      <c r="M222" s="30" t="s">
        <v>11</v>
      </c>
      <c r="N222" s="65" t="s">
        <v>11</v>
      </c>
      <c r="O222" s="65" t="s">
        <v>11</v>
      </c>
      <c r="P222" s="23" t="b">
        <v>1</v>
      </c>
      <c r="Q222" s="23" t="s">
        <v>11</v>
      </c>
      <c r="R222" s="23" t="b">
        <v>1</v>
      </c>
      <c r="S222" s="23" t="s">
        <v>13</v>
      </c>
      <c r="T222" s="23" t="s">
        <v>13</v>
      </c>
      <c r="U222" s="23" t="s">
        <v>9</v>
      </c>
      <c r="V222" s="23" t="s">
        <v>1041</v>
      </c>
      <c r="W222" s="65" t="s">
        <v>11</v>
      </c>
      <c r="X222" s="23" t="s">
        <v>1027</v>
      </c>
      <c r="Y222" s="23" t="s">
        <v>11</v>
      </c>
      <c r="Z222" s="65">
        <v>1</v>
      </c>
      <c r="AA222" s="65" t="s">
        <v>1020</v>
      </c>
      <c r="AB222" s="30" t="s">
        <v>1158</v>
      </c>
    </row>
    <row r="223" spans="1:28" x14ac:dyDescent="0.35">
      <c r="A223" s="23" t="s">
        <v>103</v>
      </c>
      <c r="B223" s="61">
        <v>3</v>
      </c>
      <c r="C223" s="65">
        <v>38182689</v>
      </c>
      <c r="D223" s="23" t="s">
        <v>101</v>
      </c>
      <c r="E223" s="23" t="s">
        <v>1108</v>
      </c>
      <c r="F223" s="23" t="s">
        <v>9</v>
      </c>
      <c r="G223" s="23" t="s">
        <v>8</v>
      </c>
      <c r="H223" s="23" t="s">
        <v>1022</v>
      </c>
      <c r="I223" s="65">
        <v>0.23902439</v>
      </c>
      <c r="J223" s="65">
        <v>0</v>
      </c>
      <c r="K223" s="65">
        <v>410</v>
      </c>
      <c r="L223" s="65">
        <v>65</v>
      </c>
      <c r="M223" s="30" t="s">
        <v>11</v>
      </c>
      <c r="N223" s="65" t="s">
        <v>11</v>
      </c>
      <c r="O223" s="65" t="s">
        <v>11</v>
      </c>
      <c r="P223" s="23" t="b">
        <v>1</v>
      </c>
      <c r="Q223" s="23" t="s">
        <v>11</v>
      </c>
      <c r="R223" s="23" t="b">
        <v>1</v>
      </c>
      <c r="S223" s="23" t="s">
        <v>13</v>
      </c>
      <c r="T223" s="23" t="s">
        <v>13</v>
      </c>
      <c r="U223" s="23" t="s">
        <v>9</v>
      </c>
      <c r="V223" s="23" t="s">
        <v>1041</v>
      </c>
      <c r="W223" s="65" t="s">
        <v>11</v>
      </c>
      <c r="X223" s="23" t="s">
        <v>1027</v>
      </c>
      <c r="Y223" s="23" t="s">
        <v>11</v>
      </c>
      <c r="Z223" s="65">
        <v>0.85</v>
      </c>
      <c r="AA223" s="65" t="s">
        <v>1018</v>
      </c>
      <c r="AB223" s="30" t="s">
        <v>1158</v>
      </c>
    </row>
    <row r="224" spans="1:28" x14ac:dyDescent="0.35">
      <c r="A224" s="23" t="s">
        <v>100</v>
      </c>
      <c r="B224" s="61">
        <v>7</v>
      </c>
      <c r="C224" s="65">
        <v>106524681</v>
      </c>
      <c r="D224" s="23" t="s">
        <v>102</v>
      </c>
      <c r="E224" s="23" t="s">
        <v>1109</v>
      </c>
      <c r="F224" s="23" t="s">
        <v>8</v>
      </c>
      <c r="G224" s="23" t="s">
        <v>20</v>
      </c>
      <c r="H224" s="23" t="s">
        <v>1022</v>
      </c>
      <c r="I224" s="65">
        <v>7.0796460000000005E-2</v>
      </c>
      <c r="J224" s="65">
        <v>0</v>
      </c>
      <c r="K224" s="65">
        <v>226</v>
      </c>
      <c r="L224" s="65">
        <v>44</v>
      </c>
      <c r="M224" s="30" t="s">
        <v>11</v>
      </c>
      <c r="N224" s="65" t="s">
        <v>11</v>
      </c>
      <c r="O224" s="65" t="s">
        <v>11</v>
      </c>
      <c r="P224" s="23" t="s">
        <v>11</v>
      </c>
      <c r="Q224" s="23" t="b">
        <v>1</v>
      </c>
      <c r="R224" s="23" t="s">
        <v>11</v>
      </c>
      <c r="S224" s="23" t="s">
        <v>13</v>
      </c>
      <c r="T224" s="23" t="s">
        <v>13</v>
      </c>
      <c r="U224" s="23" t="s">
        <v>13</v>
      </c>
      <c r="V224" s="23" t="s">
        <v>1023</v>
      </c>
      <c r="W224" s="65" t="s">
        <v>11</v>
      </c>
      <c r="X224" s="23" t="s">
        <v>1027</v>
      </c>
      <c r="Y224" s="23" t="s">
        <v>11</v>
      </c>
      <c r="Z224" s="65">
        <v>0.28999999999999998</v>
      </c>
      <c r="AA224" s="65" t="s">
        <v>1018</v>
      </c>
      <c r="AB224" s="30" t="s">
        <v>1158</v>
      </c>
    </row>
    <row r="225" spans="1:28" x14ac:dyDescent="0.35">
      <c r="A225" s="23" t="s">
        <v>100</v>
      </c>
      <c r="B225" s="61">
        <v>12</v>
      </c>
      <c r="C225" s="65">
        <v>49427679</v>
      </c>
      <c r="D225" s="23" t="s">
        <v>14</v>
      </c>
      <c r="E225" s="23" t="s">
        <v>1078</v>
      </c>
      <c r="F225" s="23" t="s">
        <v>8</v>
      </c>
      <c r="G225" s="23" t="s">
        <v>9</v>
      </c>
      <c r="H225" s="23" t="s">
        <v>1016</v>
      </c>
      <c r="I225" s="65">
        <v>4.0816326999999999E-2</v>
      </c>
      <c r="J225" s="65">
        <v>0</v>
      </c>
      <c r="K225" s="65">
        <v>147</v>
      </c>
      <c r="L225" s="65">
        <v>50</v>
      </c>
      <c r="M225" s="30" t="s">
        <v>11</v>
      </c>
      <c r="N225" s="65" t="s">
        <v>11</v>
      </c>
      <c r="O225" s="65" t="s">
        <v>11</v>
      </c>
      <c r="P225" s="23" t="b">
        <v>1</v>
      </c>
      <c r="Q225" s="23" t="b">
        <v>1</v>
      </c>
      <c r="R225" s="23" t="b">
        <v>1</v>
      </c>
      <c r="S225" s="23" t="s">
        <v>11</v>
      </c>
      <c r="T225" s="23" t="s">
        <v>11</v>
      </c>
      <c r="U225" s="23" t="s">
        <v>11</v>
      </c>
      <c r="V225" s="23" t="s">
        <v>11</v>
      </c>
      <c r="W225" s="65" t="s">
        <v>1014</v>
      </c>
      <c r="X225" s="23" t="s">
        <v>1017</v>
      </c>
      <c r="Y225" s="23" t="s">
        <v>11</v>
      </c>
      <c r="Z225" s="65">
        <v>0.13</v>
      </c>
      <c r="AA225" s="65" t="s">
        <v>1018</v>
      </c>
      <c r="AB225" s="30" t="s">
        <v>1158</v>
      </c>
    </row>
    <row r="226" spans="1:28" x14ac:dyDescent="0.35">
      <c r="A226" s="23" t="s">
        <v>103</v>
      </c>
      <c r="B226" s="61">
        <v>12</v>
      </c>
      <c r="C226" s="65">
        <v>49427679</v>
      </c>
      <c r="D226" s="23" t="s">
        <v>14</v>
      </c>
      <c r="E226" s="23" t="s">
        <v>1078</v>
      </c>
      <c r="F226" s="23" t="s">
        <v>8</v>
      </c>
      <c r="G226" s="23" t="s">
        <v>9</v>
      </c>
      <c r="H226" s="23" t="s">
        <v>1016</v>
      </c>
      <c r="I226" s="65">
        <v>1.5384615000000001E-2</v>
      </c>
      <c r="J226" s="65">
        <v>0</v>
      </c>
      <c r="K226" s="65">
        <v>195</v>
      </c>
      <c r="L226" s="65">
        <v>50</v>
      </c>
      <c r="M226" s="30" t="s">
        <v>11</v>
      </c>
      <c r="N226" s="65" t="s">
        <v>11</v>
      </c>
      <c r="O226" s="65" t="s">
        <v>11</v>
      </c>
      <c r="P226" s="23" t="b">
        <v>1</v>
      </c>
      <c r="Q226" s="23" t="b">
        <v>1</v>
      </c>
      <c r="R226" s="23" t="b">
        <v>1</v>
      </c>
      <c r="S226" s="23" t="s">
        <v>11</v>
      </c>
      <c r="T226" s="23" t="s">
        <v>11</v>
      </c>
      <c r="U226" s="23" t="s">
        <v>11</v>
      </c>
      <c r="V226" s="23" t="s">
        <v>11</v>
      </c>
      <c r="W226" s="65" t="s">
        <v>1014</v>
      </c>
      <c r="X226" s="23" t="s">
        <v>1017</v>
      </c>
      <c r="Y226" s="23" t="s">
        <v>11</v>
      </c>
      <c r="Z226" s="65">
        <v>0.04</v>
      </c>
      <c r="AA226" s="65" t="s">
        <v>1018</v>
      </c>
      <c r="AB226" s="30" t="s">
        <v>1159</v>
      </c>
    </row>
    <row r="227" spans="1:28" x14ac:dyDescent="0.35">
      <c r="A227" s="23" t="s">
        <v>103</v>
      </c>
      <c r="B227" s="61">
        <v>12</v>
      </c>
      <c r="C227" s="65">
        <v>133253989</v>
      </c>
      <c r="D227" s="23" t="s">
        <v>88</v>
      </c>
      <c r="E227" s="23" t="s">
        <v>1110</v>
      </c>
      <c r="F227" s="23" t="s">
        <v>15</v>
      </c>
      <c r="G227" s="23" t="s">
        <v>20</v>
      </c>
      <c r="H227" s="23" t="s">
        <v>1022</v>
      </c>
      <c r="I227" s="65">
        <v>3.2374101000000002E-2</v>
      </c>
      <c r="J227" s="65">
        <v>0</v>
      </c>
      <c r="K227" s="65">
        <v>278</v>
      </c>
      <c r="L227" s="65">
        <v>61</v>
      </c>
      <c r="M227" s="30">
        <v>2.6360000000000001E-4</v>
      </c>
      <c r="N227" s="65" t="s">
        <v>11</v>
      </c>
      <c r="O227" s="65" t="s">
        <v>11</v>
      </c>
      <c r="P227" s="23" t="b">
        <v>1</v>
      </c>
      <c r="Q227" s="23" t="s">
        <v>11</v>
      </c>
      <c r="R227" s="23" t="b">
        <v>1</v>
      </c>
      <c r="S227" s="23" t="s">
        <v>13</v>
      </c>
      <c r="T227" s="23" t="s">
        <v>13</v>
      </c>
      <c r="U227" s="23" t="s">
        <v>9</v>
      </c>
      <c r="V227" s="23" t="s">
        <v>1023</v>
      </c>
      <c r="W227" s="65" t="s">
        <v>1014</v>
      </c>
      <c r="X227" s="23" t="s">
        <v>1017</v>
      </c>
      <c r="Y227" s="23" t="s">
        <v>11</v>
      </c>
      <c r="Z227" s="65">
        <v>0.08</v>
      </c>
      <c r="AA227" s="65" t="s">
        <v>1018</v>
      </c>
      <c r="AB227" s="30" t="s">
        <v>1158</v>
      </c>
    </row>
    <row r="228" spans="1:28" x14ac:dyDescent="0.35">
      <c r="A228" s="23" t="s">
        <v>100</v>
      </c>
      <c r="B228" s="61">
        <v>17</v>
      </c>
      <c r="C228" s="65">
        <v>7577022</v>
      </c>
      <c r="D228" s="23" t="s">
        <v>16</v>
      </c>
      <c r="E228" s="23" t="s">
        <v>1111</v>
      </c>
      <c r="F228" s="23" t="s">
        <v>15</v>
      </c>
      <c r="G228" s="23" t="s">
        <v>20</v>
      </c>
      <c r="H228" s="23" t="s">
        <v>1026</v>
      </c>
      <c r="I228" s="65">
        <v>0.63636363600000001</v>
      </c>
      <c r="J228" s="65">
        <v>2.0833332999999999E-2</v>
      </c>
      <c r="K228" s="65">
        <v>154</v>
      </c>
      <c r="L228" s="65">
        <v>48</v>
      </c>
      <c r="M228" s="30" t="s">
        <v>11</v>
      </c>
      <c r="N228" s="65" t="s">
        <v>11</v>
      </c>
      <c r="O228" s="65" t="s">
        <v>11</v>
      </c>
      <c r="P228" s="23" t="b">
        <v>1</v>
      </c>
      <c r="Q228" s="23" t="b">
        <v>1</v>
      </c>
      <c r="R228" s="23" t="b">
        <v>1</v>
      </c>
      <c r="S228" s="23" t="s">
        <v>20</v>
      </c>
      <c r="T228" s="23" t="s">
        <v>11</v>
      </c>
      <c r="U228" s="23" t="s">
        <v>11</v>
      </c>
      <c r="V228" s="23" t="s">
        <v>11</v>
      </c>
      <c r="W228" s="65" t="s">
        <v>1014</v>
      </c>
      <c r="X228" s="23" t="s">
        <v>1027</v>
      </c>
      <c r="Y228" s="23" t="s">
        <v>11</v>
      </c>
      <c r="Z228" s="65">
        <v>1</v>
      </c>
      <c r="AA228" s="65" t="s">
        <v>1020</v>
      </c>
      <c r="AB228" s="30" t="s">
        <v>1158</v>
      </c>
    </row>
    <row r="229" spans="1:28" x14ac:dyDescent="0.35">
      <c r="A229" s="23" t="s">
        <v>103</v>
      </c>
      <c r="B229" s="61">
        <v>17</v>
      </c>
      <c r="C229" s="65">
        <v>7577022</v>
      </c>
      <c r="D229" s="23" t="s">
        <v>16</v>
      </c>
      <c r="E229" s="23" t="s">
        <v>1111</v>
      </c>
      <c r="F229" s="23" t="s">
        <v>15</v>
      </c>
      <c r="G229" s="23" t="s">
        <v>20</v>
      </c>
      <c r="H229" s="23" t="s">
        <v>1026</v>
      </c>
      <c r="I229" s="65">
        <v>0.56666666700000001</v>
      </c>
      <c r="J229" s="65">
        <v>2.0833332999999999E-2</v>
      </c>
      <c r="K229" s="65">
        <v>270</v>
      </c>
      <c r="L229" s="65">
        <v>48</v>
      </c>
      <c r="M229" s="30" t="s">
        <v>11</v>
      </c>
      <c r="N229" s="65" t="s">
        <v>11</v>
      </c>
      <c r="O229" s="65" t="s">
        <v>11</v>
      </c>
      <c r="P229" s="23" t="b">
        <v>1</v>
      </c>
      <c r="Q229" s="23" t="b">
        <v>1</v>
      </c>
      <c r="R229" s="23" t="b">
        <v>1</v>
      </c>
      <c r="S229" s="23" t="s">
        <v>20</v>
      </c>
      <c r="T229" s="23" t="s">
        <v>11</v>
      </c>
      <c r="U229" s="23" t="s">
        <v>11</v>
      </c>
      <c r="V229" s="23" t="s">
        <v>11</v>
      </c>
      <c r="W229" s="65" t="s">
        <v>1014</v>
      </c>
      <c r="X229" s="23" t="s">
        <v>1027</v>
      </c>
      <c r="Y229" s="23" t="s">
        <v>11</v>
      </c>
      <c r="Z229" s="65">
        <v>1</v>
      </c>
      <c r="AA229" s="65" t="s">
        <v>1020</v>
      </c>
      <c r="AB229" s="30" t="s">
        <v>1158</v>
      </c>
    </row>
    <row r="230" spans="1:28" x14ac:dyDescent="0.35">
      <c r="A230" s="23" t="s">
        <v>100</v>
      </c>
      <c r="B230" s="61">
        <v>19</v>
      </c>
      <c r="C230" s="65">
        <v>40742182</v>
      </c>
      <c r="D230" s="23" t="s">
        <v>175</v>
      </c>
      <c r="E230" s="23" t="s">
        <v>1112</v>
      </c>
      <c r="F230" s="23" t="s">
        <v>8</v>
      </c>
      <c r="G230" s="23" t="s">
        <v>9</v>
      </c>
      <c r="H230" s="23" t="s">
        <v>1016</v>
      </c>
      <c r="I230" s="65">
        <v>5.1175656999999999E-2</v>
      </c>
      <c r="J230" s="65">
        <v>0</v>
      </c>
      <c r="K230" s="65">
        <v>723</v>
      </c>
      <c r="L230" s="65">
        <v>35</v>
      </c>
      <c r="M230" s="30" t="s">
        <v>11</v>
      </c>
      <c r="N230" s="65" t="s">
        <v>11</v>
      </c>
      <c r="O230" s="65" t="s">
        <v>11</v>
      </c>
      <c r="P230" s="23" t="b">
        <v>1</v>
      </c>
      <c r="Q230" s="23" t="s">
        <v>11</v>
      </c>
      <c r="R230" s="23" t="s">
        <v>11</v>
      </c>
      <c r="S230" s="23" t="s">
        <v>11</v>
      </c>
      <c r="T230" s="23" t="s">
        <v>11</v>
      </c>
      <c r="U230" s="23" t="s">
        <v>11</v>
      </c>
      <c r="V230" s="23" t="s">
        <v>11</v>
      </c>
      <c r="W230" s="65" t="s">
        <v>11</v>
      </c>
      <c r="X230" s="23" t="s">
        <v>1017</v>
      </c>
      <c r="Y230" s="23" t="s">
        <v>11</v>
      </c>
      <c r="Z230" s="65">
        <v>0.21</v>
      </c>
      <c r="AA230" s="65" t="s">
        <v>1018</v>
      </c>
      <c r="AB230" s="30" t="s">
        <v>1158</v>
      </c>
    </row>
    <row r="231" spans="1:28" x14ac:dyDescent="0.35">
      <c r="A231" s="23" t="s">
        <v>64</v>
      </c>
      <c r="B231" s="61">
        <v>1</v>
      </c>
      <c r="C231" s="65">
        <v>117690312</v>
      </c>
      <c r="D231" s="23" t="s">
        <v>69</v>
      </c>
      <c r="E231" s="23" t="s">
        <v>1113</v>
      </c>
      <c r="F231" s="23" t="s">
        <v>15</v>
      </c>
      <c r="G231" s="23" t="s">
        <v>8</v>
      </c>
      <c r="H231" s="23" t="s">
        <v>1022</v>
      </c>
      <c r="I231" s="65">
        <v>0.86334841600000001</v>
      </c>
      <c r="J231" s="65">
        <v>0</v>
      </c>
      <c r="K231" s="65">
        <v>1105</v>
      </c>
      <c r="L231" s="65">
        <v>100</v>
      </c>
      <c r="M231" s="30" t="s">
        <v>11</v>
      </c>
      <c r="N231" s="65" t="s">
        <v>11</v>
      </c>
      <c r="O231" s="65" t="s">
        <v>11</v>
      </c>
      <c r="P231" s="23" t="s">
        <v>11</v>
      </c>
      <c r="Q231" s="23" t="s">
        <v>11</v>
      </c>
      <c r="R231" s="23" t="s">
        <v>11</v>
      </c>
      <c r="S231" s="23" t="s">
        <v>13</v>
      </c>
      <c r="T231" s="23" t="s">
        <v>10</v>
      </c>
      <c r="U231" s="23" t="s">
        <v>9</v>
      </c>
      <c r="V231" s="23" t="s">
        <v>1023</v>
      </c>
      <c r="W231" s="65" t="s">
        <v>11</v>
      </c>
      <c r="X231" s="23" t="s">
        <v>1017</v>
      </c>
      <c r="Y231" s="23" t="s">
        <v>11</v>
      </c>
      <c r="Z231" s="65">
        <v>1</v>
      </c>
      <c r="AA231" s="65" t="s">
        <v>1020</v>
      </c>
      <c r="AB231" s="30" t="s">
        <v>1158</v>
      </c>
    </row>
    <row r="232" spans="1:28" x14ac:dyDescent="0.35">
      <c r="A232" s="23" t="s">
        <v>70</v>
      </c>
      <c r="B232" s="61">
        <v>1</v>
      </c>
      <c r="C232" s="65">
        <v>117690312</v>
      </c>
      <c r="D232" s="23" t="s">
        <v>69</v>
      </c>
      <c r="E232" s="23" t="s">
        <v>1113</v>
      </c>
      <c r="F232" s="23" t="s">
        <v>15</v>
      </c>
      <c r="G232" s="23" t="s">
        <v>8</v>
      </c>
      <c r="H232" s="23" t="s">
        <v>1022</v>
      </c>
      <c r="I232" s="65">
        <v>0.76649746200000002</v>
      </c>
      <c r="J232" s="65">
        <v>0</v>
      </c>
      <c r="K232" s="65">
        <v>197</v>
      </c>
      <c r="L232" s="65">
        <v>100</v>
      </c>
      <c r="M232" s="30" t="s">
        <v>11</v>
      </c>
      <c r="N232" s="65" t="s">
        <v>11</v>
      </c>
      <c r="O232" s="65" t="s">
        <v>11</v>
      </c>
      <c r="P232" s="23" t="s">
        <v>11</v>
      </c>
      <c r="Q232" s="23" t="s">
        <v>11</v>
      </c>
      <c r="R232" s="23" t="s">
        <v>11</v>
      </c>
      <c r="S232" s="23" t="s">
        <v>13</v>
      </c>
      <c r="T232" s="23" t="s">
        <v>10</v>
      </c>
      <c r="U232" s="23" t="s">
        <v>9</v>
      </c>
      <c r="V232" s="23" t="s">
        <v>1023</v>
      </c>
      <c r="W232" s="65" t="s">
        <v>11</v>
      </c>
      <c r="X232" s="23" t="s">
        <v>1017</v>
      </c>
      <c r="Y232" s="23" t="s">
        <v>11</v>
      </c>
      <c r="Z232" s="65">
        <v>1</v>
      </c>
      <c r="AA232" s="65" t="s">
        <v>1020</v>
      </c>
      <c r="AB232" s="30" t="s">
        <v>1158</v>
      </c>
    </row>
    <row r="233" spans="1:28" x14ac:dyDescent="0.35">
      <c r="A233" s="23" t="s">
        <v>64</v>
      </c>
      <c r="B233" s="61">
        <v>2</v>
      </c>
      <c r="C233" s="65">
        <v>48027006</v>
      </c>
      <c r="D233" s="23" t="s">
        <v>65</v>
      </c>
      <c r="E233" s="23" t="s">
        <v>1114</v>
      </c>
      <c r="F233" s="23" t="s">
        <v>15</v>
      </c>
      <c r="G233" s="23" t="s">
        <v>8</v>
      </c>
      <c r="H233" s="23" t="s">
        <v>1022</v>
      </c>
      <c r="I233" s="65">
        <v>0.23623445800000001</v>
      </c>
      <c r="J233" s="65">
        <v>0</v>
      </c>
      <c r="K233" s="65">
        <v>563</v>
      </c>
      <c r="L233" s="65">
        <v>115</v>
      </c>
      <c r="M233" s="30" t="s">
        <v>11</v>
      </c>
      <c r="N233" s="65" t="s">
        <v>11</v>
      </c>
      <c r="O233" s="65" t="s">
        <v>11</v>
      </c>
      <c r="P233" s="23" t="b">
        <v>1</v>
      </c>
      <c r="Q233" s="23" t="s">
        <v>11</v>
      </c>
      <c r="R233" s="23" t="s">
        <v>11</v>
      </c>
      <c r="S233" s="23" t="s">
        <v>13</v>
      </c>
      <c r="T233" s="23" t="s">
        <v>13</v>
      </c>
      <c r="U233" s="23" t="s">
        <v>9</v>
      </c>
      <c r="V233" s="23" t="s">
        <v>1023</v>
      </c>
      <c r="W233" s="65" t="s">
        <v>11</v>
      </c>
      <c r="X233" s="23" t="s">
        <v>1017</v>
      </c>
      <c r="Y233" s="23" t="s">
        <v>11</v>
      </c>
      <c r="Z233" s="65">
        <v>1</v>
      </c>
      <c r="AA233" s="65" t="s">
        <v>1020</v>
      </c>
      <c r="AB233" s="30" t="s">
        <v>1158</v>
      </c>
    </row>
    <row r="234" spans="1:28" x14ac:dyDescent="0.35">
      <c r="A234" s="23" t="s">
        <v>64</v>
      </c>
      <c r="B234" s="61">
        <v>3</v>
      </c>
      <c r="C234" s="65">
        <v>178952085</v>
      </c>
      <c r="D234" s="23" t="s">
        <v>67</v>
      </c>
      <c r="E234" s="23" t="s">
        <v>697</v>
      </c>
      <c r="F234" s="23" t="s">
        <v>20</v>
      </c>
      <c r="G234" s="23" t="s">
        <v>15</v>
      </c>
      <c r="H234" s="23" t="s">
        <v>1022</v>
      </c>
      <c r="I234" s="65">
        <v>0.87755101999999996</v>
      </c>
      <c r="J234" s="65">
        <v>9.0909089999999994E-3</v>
      </c>
      <c r="K234" s="65">
        <v>392</v>
      </c>
      <c r="L234" s="65">
        <v>110</v>
      </c>
      <c r="M234" s="30" t="s">
        <v>11</v>
      </c>
      <c r="N234" s="65" t="s">
        <v>1128</v>
      </c>
      <c r="O234" s="65" t="s">
        <v>1129</v>
      </c>
      <c r="P234" s="23" t="b">
        <v>1</v>
      </c>
      <c r="Q234" s="23" t="b">
        <v>1</v>
      </c>
      <c r="R234" s="23" t="b">
        <v>1</v>
      </c>
      <c r="S234" s="23" t="s">
        <v>13</v>
      </c>
      <c r="T234" s="23" t="s">
        <v>10</v>
      </c>
      <c r="U234" s="23" t="s">
        <v>9</v>
      </c>
      <c r="V234" s="23" t="s">
        <v>1041</v>
      </c>
      <c r="W234" s="65" t="s">
        <v>11</v>
      </c>
      <c r="X234" s="23" t="s">
        <v>1027</v>
      </c>
      <c r="Y234" s="23" t="b">
        <v>1</v>
      </c>
      <c r="Z234" s="65">
        <v>1</v>
      </c>
      <c r="AA234" s="65" t="s">
        <v>1020</v>
      </c>
      <c r="AB234" s="30" t="s">
        <v>1158</v>
      </c>
    </row>
    <row r="235" spans="1:28" x14ac:dyDescent="0.35">
      <c r="A235" s="23" t="s">
        <v>70</v>
      </c>
      <c r="B235" s="61">
        <v>3</v>
      </c>
      <c r="C235" s="65">
        <v>178952085</v>
      </c>
      <c r="D235" s="23" t="s">
        <v>67</v>
      </c>
      <c r="E235" s="23" t="s">
        <v>697</v>
      </c>
      <c r="F235" s="23" t="s">
        <v>20</v>
      </c>
      <c r="G235" s="23" t="s">
        <v>15</v>
      </c>
      <c r="H235" s="23" t="s">
        <v>1022</v>
      </c>
      <c r="I235" s="65">
        <v>0.63749999999999996</v>
      </c>
      <c r="J235" s="65">
        <v>9.0909089999999994E-3</v>
      </c>
      <c r="K235" s="65">
        <v>80</v>
      </c>
      <c r="L235" s="65">
        <v>110</v>
      </c>
      <c r="M235" s="30" t="s">
        <v>11</v>
      </c>
      <c r="N235" s="65" t="s">
        <v>1128</v>
      </c>
      <c r="O235" s="65" t="s">
        <v>1129</v>
      </c>
      <c r="P235" s="23" t="b">
        <v>1</v>
      </c>
      <c r="Q235" s="23" t="b">
        <v>1</v>
      </c>
      <c r="R235" s="23" t="b">
        <v>1</v>
      </c>
      <c r="S235" s="23" t="s">
        <v>13</v>
      </c>
      <c r="T235" s="23" t="s">
        <v>10</v>
      </c>
      <c r="U235" s="23" t="s">
        <v>9</v>
      </c>
      <c r="V235" s="23" t="s">
        <v>1041</v>
      </c>
      <c r="W235" s="65" t="s">
        <v>11</v>
      </c>
      <c r="X235" s="23" t="s">
        <v>1027</v>
      </c>
      <c r="Y235" s="23" t="b">
        <v>1</v>
      </c>
      <c r="Z235" s="65">
        <v>1</v>
      </c>
      <c r="AA235" s="65" t="s">
        <v>1020</v>
      </c>
      <c r="AB235" s="30" t="s">
        <v>1158</v>
      </c>
    </row>
    <row r="236" spans="1:28" x14ac:dyDescent="0.35">
      <c r="A236" s="23" t="s">
        <v>64</v>
      </c>
      <c r="B236" s="61">
        <v>5</v>
      </c>
      <c r="C236" s="65">
        <v>176720971</v>
      </c>
      <c r="D236" s="23" t="s">
        <v>66</v>
      </c>
      <c r="E236" s="23" t="s">
        <v>1115</v>
      </c>
      <c r="F236" s="23" t="s">
        <v>8</v>
      </c>
      <c r="G236" s="23" t="s">
        <v>15</v>
      </c>
      <c r="H236" s="23" t="s">
        <v>1022</v>
      </c>
      <c r="I236" s="65">
        <v>0.20736434100000001</v>
      </c>
      <c r="J236" s="65">
        <v>0</v>
      </c>
      <c r="K236" s="65">
        <v>516</v>
      </c>
      <c r="L236" s="65">
        <v>171</v>
      </c>
      <c r="M236" s="30" t="s">
        <v>11</v>
      </c>
      <c r="N236" s="65" t="s">
        <v>11</v>
      </c>
      <c r="O236" s="65" t="s">
        <v>11</v>
      </c>
      <c r="P236" s="23" t="b">
        <v>1</v>
      </c>
      <c r="Q236" s="23" t="b">
        <v>1</v>
      </c>
      <c r="R236" s="23" t="b">
        <v>1</v>
      </c>
      <c r="S236" s="23" t="s">
        <v>13</v>
      </c>
      <c r="T236" s="23" t="s">
        <v>10</v>
      </c>
      <c r="U236" s="23" t="s">
        <v>9</v>
      </c>
      <c r="V236" s="23" t="s">
        <v>1023</v>
      </c>
      <c r="W236" s="65" t="s">
        <v>1014</v>
      </c>
      <c r="X236" s="23" t="s">
        <v>1017</v>
      </c>
      <c r="Y236" s="23" t="s">
        <v>11</v>
      </c>
      <c r="Z236" s="65">
        <v>1</v>
      </c>
      <c r="AA236" s="65" t="s">
        <v>1020</v>
      </c>
      <c r="AB236" s="30" t="s">
        <v>1158</v>
      </c>
    </row>
    <row r="237" spans="1:28" x14ac:dyDescent="0.35">
      <c r="A237" s="23" t="s">
        <v>70</v>
      </c>
      <c r="B237" s="61">
        <v>5</v>
      </c>
      <c r="C237" s="65">
        <v>176720971</v>
      </c>
      <c r="D237" s="23" t="s">
        <v>66</v>
      </c>
      <c r="E237" s="23" t="s">
        <v>1115</v>
      </c>
      <c r="F237" s="23" t="s">
        <v>8</v>
      </c>
      <c r="G237" s="23" t="s">
        <v>15</v>
      </c>
      <c r="H237" s="23" t="s">
        <v>1022</v>
      </c>
      <c r="I237" s="65">
        <v>0.1875</v>
      </c>
      <c r="J237" s="65">
        <v>0</v>
      </c>
      <c r="K237" s="65">
        <v>128</v>
      </c>
      <c r="L237" s="65">
        <v>171</v>
      </c>
      <c r="M237" s="30" t="s">
        <v>11</v>
      </c>
      <c r="N237" s="65" t="s">
        <v>11</v>
      </c>
      <c r="O237" s="65" t="s">
        <v>11</v>
      </c>
      <c r="P237" s="23" t="b">
        <v>1</v>
      </c>
      <c r="Q237" s="23" t="b">
        <v>1</v>
      </c>
      <c r="R237" s="23" t="b">
        <v>1</v>
      </c>
      <c r="S237" s="23" t="s">
        <v>13</v>
      </c>
      <c r="T237" s="23" t="s">
        <v>10</v>
      </c>
      <c r="U237" s="23" t="s">
        <v>9</v>
      </c>
      <c r="V237" s="23" t="s">
        <v>1023</v>
      </c>
      <c r="W237" s="65" t="s">
        <v>1014</v>
      </c>
      <c r="X237" s="23" t="s">
        <v>1017</v>
      </c>
      <c r="Y237" s="23" t="s">
        <v>11</v>
      </c>
      <c r="Z237" s="65">
        <v>0.38</v>
      </c>
      <c r="AA237" s="65" t="s">
        <v>1018</v>
      </c>
      <c r="AB237" s="30" t="s">
        <v>1158</v>
      </c>
    </row>
    <row r="238" spans="1:28" x14ac:dyDescent="0.35">
      <c r="A238" s="23" t="s">
        <v>64</v>
      </c>
      <c r="B238" s="61">
        <v>16</v>
      </c>
      <c r="C238" s="65">
        <v>9857637</v>
      </c>
      <c r="D238" s="23" t="s">
        <v>18</v>
      </c>
      <c r="E238" s="23" t="s">
        <v>1116</v>
      </c>
      <c r="F238" s="23" t="s">
        <v>9</v>
      </c>
      <c r="G238" s="23" t="s">
        <v>15</v>
      </c>
      <c r="H238" s="23" t="s">
        <v>1022</v>
      </c>
      <c r="I238" s="65">
        <v>0.31292516999999997</v>
      </c>
      <c r="J238" s="65">
        <v>0</v>
      </c>
      <c r="K238" s="65">
        <v>147</v>
      </c>
      <c r="L238" s="65">
        <v>96</v>
      </c>
      <c r="M238" s="30" t="s">
        <v>11</v>
      </c>
      <c r="N238" s="65" t="s">
        <v>11</v>
      </c>
      <c r="O238" s="65" t="s">
        <v>11</v>
      </c>
      <c r="P238" s="23" t="b">
        <v>1</v>
      </c>
      <c r="Q238" s="23" t="s">
        <v>11</v>
      </c>
      <c r="R238" s="23" t="s">
        <v>11</v>
      </c>
      <c r="S238" s="23" t="s">
        <v>13</v>
      </c>
      <c r="T238" s="23" t="s">
        <v>10</v>
      </c>
      <c r="U238" s="23" t="s">
        <v>9</v>
      </c>
      <c r="V238" s="23" t="s">
        <v>1023</v>
      </c>
      <c r="W238" s="65" t="s">
        <v>1014</v>
      </c>
      <c r="X238" s="23" t="s">
        <v>1017</v>
      </c>
      <c r="Y238" s="23" t="s">
        <v>11</v>
      </c>
      <c r="Z238" s="65">
        <v>0.95</v>
      </c>
      <c r="AA238" s="65" t="s">
        <v>1020</v>
      </c>
      <c r="AB238" s="30" t="s">
        <v>1158</v>
      </c>
    </row>
    <row r="239" spans="1:28" x14ac:dyDescent="0.35">
      <c r="A239" s="23" t="s">
        <v>64</v>
      </c>
      <c r="B239" s="61">
        <v>17</v>
      </c>
      <c r="C239" s="65">
        <v>7574012</v>
      </c>
      <c r="D239" s="23" t="s">
        <v>16</v>
      </c>
      <c r="E239" s="23" t="s">
        <v>1117</v>
      </c>
      <c r="F239" s="23" t="s">
        <v>68</v>
      </c>
      <c r="G239" s="23" t="s">
        <v>8</v>
      </c>
      <c r="H239" s="23" t="s">
        <v>1082</v>
      </c>
      <c r="I239" s="65">
        <v>0.80254777099999997</v>
      </c>
      <c r="J239" s="65">
        <v>0</v>
      </c>
      <c r="K239" s="65">
        <v>314</v>
      </c>
      <c r="L239" s="65">
        <v>191</v>
      </c>
      <c r="M239" s="30" t="s">
        <v>11</v>
      </c>
      <c r="N239" s="65" t="s">
        <v>11</v>
      </c>
      <c r="O239" s="65" t="s">
        <v>11</v>
      </c>
      <c r="P239" s="23" t="b">
        <v>1</v>
      </c>
      <c r="Q239" s="23" t="b">
        <v>1</v>
      </c>
      <c r="R239" s="23" t="b">
        <v>1</v>
      </c>
      <c r="S239" s="23" t="s">
        <v>11</v>
      </c>
      <c r="T239" s="23" t="s">
        <v>11</v>
      </c>
      <c r="U239" s="23" t="s">
        <v>11</v>
      </c>
      <c r="V239" s="23" t="s">
        <v>11</v>
      </c>
      <c r="W239" s="65" t="s">
        <v>1014</v>
      </c>
      <c r="X239" s="23" t="s">
        <v>1027</v>
      </c>
      <c r="Y239" s="23" t="s">
        <v>11</v>
      </c>
      <c r="Z239" s="65">
        <v>1</v>
      </c>
      <c r="AA239" s="65" t="s">
        <v>1020</v>
      </c>
      <c r="AB239" s="30" t="s">
        <v>1158</v>
      </c>
    </row>
    <row r="240" spans="1:28" x14ac:dyDescent="0.35">
      <c r="A240" s="23" t="s">
        <v>70</v>
      </c>
      <c r="B240" s="61">
        <v>17</v>
      </c>
      <c r="C240" s="65">
        <v>7574012</v>
      </c>
      <c r="D240" s="23" t="s">
        <v>16</v>
      </c>
      <c r="E240" s="23" t="s">
        <v>1117</v>
      </c>
      <c r="F240" s="23" t="s">
        <v>68</v>
      </c>
      <c r="G240" s="23" t="s">
        <v>8</v>
      </c>
      <c r="H240" s="23" t="s">
        <v>1082</v>
      </c>
      <c r="I240" s="65">
        <v>0.53125</v>
      </c>
      <c r="J240" s="65">
        <v>0</v>
      </c>
      <c r="K240" s="65">
        <v>96</v>
      </c>
      <c r="L240" s="65">
        <v>191</v>
      </c>
      <c r="M240" s="30" t="s">
        <v>11</v>
      </c>
      <c r="N240" s="65" t="s">
        <v>11</v>
      </c>
      <c r="O240" s="65" t="s">
        <v>11</v>
      </c>
      <c r="P240" s="23" t="b">
        <v>1</v>
      </c>
      <c r="Q240" s="23" t="b">
        <v>1</v>
      </c>
      <c r="R240" s="23" t="b">
        <v>1</v>
      </c>
      <c r="S240" s="23" t="s">
        <v>11</v>
      </c>
      <c r="T240" s="23" t="s">
        <v>11</v>
      </c>
      <c r="U240" s="23" t="s">
        <v>11</v>
      </c>
      <c r="V240" s="23" t="s">
        <v>11</v>
      </c>
      <c r="W240" s="65" t="s">
        <v>1014</v>
      </c>
      <c r="X240" s="23" t="s">
        <v>1027</v>
      </c>
      <c r="Y240" s="23" t="s">
        <v>11</v>
      </c>
      <c r="Z240" s="65">
        <v>1</v>
      </c>
      <c r="AA240" s="65" t="s">
        <v>1020</v>
      </c>
      <c r="AB240" s="30" t="s">
        <v>1158</v>
      </c>
    </row>
    <row r="241" spans="1:28" x14ac:dyDescent="0.35">
      <c r="A241" s="23" t="s">
        <v>73</v>
      </c>
      <c r="B241" s="61">
        <v>12</v>
      </c>
      <c r="C241" s="65">
        <v>18658319</v>
      </c>
      <c r="D241" s="23" t="s">
        <v>74</v>
      </c>
      <c r="E241" s="23" t="s">
        <v>1118</v>
      </c>
      <c r="F241" s="23" t="s">
        <v>20</v>
      </c>
      <c r="G241" s="23" t="s">
        <v>9</v>
      </c>
      <c r="H241" s="23" t="s">
        <v>1022</v>
      </c>
      <c r="I241" s="65">
        <v>0.105882353</v>
      </c>
      <c r="J241" s="65">
        <v>0</v>
      </c>
      <c r="K241" s="65">
        <v>85</v>
      </c>
      <c r="L241" s="65">
        <v>256</v>
      </c>
      <c r="M241" s="30" t="s">
        <v>11</v>
      </c>
      <c r="N241" s="65" t="s">
        <v>11</v>
      </c>
      <c r="O241" s="65" t="s">
        <v>11</v>
      </c>
      <c r="P241" s="23" t="s">
        <v>11</v>
      </c>
      <c r="Q241" s="23" t="s">
        <v>11</v>
      </c>
      <c r="R241" s="23" t="s">
        <v>11</v>
      </c>
      <c r="S241" s="23" t="s">
        <v>13</v>
      </c>
      <c r="T241" s="23" t="s">
        <v>10</v>
      </c>
      <c r="U241" s="23" t="s">
        <v>9</v>
      </c>
      <c r="V241" s="23" t="s">
        <v>1023</v>
      </c>
      <c r="W241" s="65" t="s">
        <v>11</v>
      </c>
      <c r="X241" s="23" t="s">
        <v>1017</v>
      </c>
      <c r="Y241" s="23" t="s">
        <v>11</v>
      </c>
      <c r="Z241" s="65">
        <v>0.62</v>
      </c>
      <c r="AA241" s="65" t="s">
        <v>1018</v>
      </c>
      <c r="AB241" s="30" t="s">
        <v>1158</v>
      </c>
    </row>
    <row r="242" spans="1:28" x14ac:dyDescent="0.35">
      <c r="A242" s="23" t="s">
        <v>75</v>
      </c>
      <c r="B242" s="61">
        <v>12</v>
      </c>
      <c r="C242" s="65">
        <v>18658319</v>
      </c>
      <c r="D242" s="23" t="s">
        <v>74</v>
      </c>
      <c r="E242" s="23" t="s">
        <v>1118</v>
      </c>
      <c r="F242" s="23" t="s">
        <v>20</v>
      </c>
      <c r="G242" s="23" t="s">
        <v>9</v>
      </c>
      <c r="H242" s="23" t="s">
        <v>1022</v>
      </c>
      <c r="I242" s="65">
        <v>0.114678899</v>
      </c>
      <c r="J242" s="65">
        <v>0</v>
      </c>
      <c r="K242" s="65">
        <v>218</v>
      </c>
      <c r="L242" s="65">
        <v>256</v>
      </c>
      <c r="M242" s="30" t="s">
        <v>11</v>
      </c>
      <c r="N242" s="65" t="s">
        <v>11</v>
      </c>
      <c r="O242" s="65" t="s">
        <v>11</v>
      </c>
      <c r="P242" s="23" t="s">
        <v>11</v>
      </c>
      <c r="Q242" s="23" t="s">
        <v>11</v>
      </c>
      <c r="R242" s="23" t="s">
        <v>11</v>
      </c>
      <c r="S242" s="23" t="s">
        <v>13</v>
      </c>
      <c r="T242" s="23" t="s">
        <v>10</v>
      </c>
      <c r="U242" s="23" t="s">
        <v>9</v>
      </c>
      <c r="V242" s="23" t="s">
        <v>1023</v>
      </c>
      <c r="W242" s="65" t="s">
        <v>11</v>
      </c>
      <c r="X242" s="23" t="s">
        <v>1017</v>
      </c>
      <c r="Y242" s="23" t="s">
        <v>11</v>
      </c>
      <c r="Z242" s="65">
        <v>0.23</v>
      </c>
      <c r="AA242" s="65" t="s">
        <v>1018</v>
      </c>
      <c r="AB242" s="30" t="s">
        <v>1158</v>
      </c>
    </row>
    <row r="243" spans="1:28" x14ac:dyDescent="0.35">
      <c r="A243" s="23" t="s">
        <v>73</v>
      </c>
      <c r="B243" s="61">
        <v>17</v>
      </c>
      <c r="C243" s="65">
        <v>7578177</v>
      </c>
      <c r="D243" s="23" t="s">
        <v>16</v>
      </c>
      <c r="E243" s="23" t="s">
        <v>1119</v>
      </c>
      <c r="F243" s="23" t="s">
        <v>8</v>
      </c>
      <c r="G243" s="23" t="s">
        <v>9</v>
      </c>
      <c r="H243" s="23" t="s">
        <v>1036</v>
      </c>
      <c r="I243" s="65">
        <v>0.12260536399999999</v>
      </c>
      <c r="J243" s="65">
        <v>0</v>
      </c>
      <c r="K243" s="65">
        <v>261</v>
      </c>
      <c r="L243" s="65">
        <v>337</v>
      </c>
      <c r="M243" s="30" t="s">
        <v>11</v>
      </c>
      <c r="N243" s="65" t="s">
        <v>11</v>
      </c>
      <c r="O243" s="65" t="s">
        <v>11</v>
      </c>
      <c r="P243" s="23" t="b">
        <v>1</v>
      </c>
      <c r="Q243" s="23" t="b">
        <v>1</v>
      </c>
      <c r="R243" s="23" t="b">
        <v>1</v>
      </c>
      <c r="S243" s="23" t="s">
        <v>11</v>
      </c>
      <c r="T243" s="23" t="s">
        <v>11</v>
      </c>
      <c r="U243" s="23" t="s">
        <v>11</v>
      </c>
      <c r="V243" s="23" t="s">
        <v>11</v>
      </c>
      <c r="W243" s="65" t="s">
        <v>11</v>
      </c>
      <c r="X243" s="23" t="s">
        <v>1017</v>
      </c>
      <c r="Y243" s="23" t="s">
        <v>11</v>
      </c>
      <c r="Z243" s="65">
        <v>0.84</v>
      </c>
      <c r="AA243" s="65" t="s">
        <v>1020</v>
      </c>
      <c r="AB243" s="30" t="s">
        <v>1158</v>
      </c>
    </row>
    <row r="244" spans="1:28" x14ac:dyDescent="0.35">
      <c r="A244" s="23" t="s">
        <v>75</v>
      </c>
      <c r="B244" s="61">
        <v>17</v>
      </c>
      <c r="C244" s="65">
        <v>7578177</v>
      </c>
      <c r="D244" s="23" t="s">
        <v>16</v>
      </c>
      <c r="E244" s="23" t="s">
        <v>1119</v>
      </c>
      <c r="F244" s="23" t="s">
        <v>8</v>
      </c>
      <c r="G244" s="23" t="s">
        <v>9</v>
      </c>
      <c r="H244" s="23" t="s">
        <v>1036</v>
      </c>
      <c r="I244" s="65">
        <v>5.0909090999999997E-2</v>
      </c>
      <c r="J244" s="65">
        <v>0</v>
      </c>
      <c r="K244" s="65">
        <v>275</v>
      </c>
      <c r="L244" s="65">
        <v>337</v>
      </c>
      <c r="M244" s="30" t="s">
        <v>11</v>
      </c>
      <c r="N244" s="65" t="s">
        <v>11</v>
      </c>
      <c r="O244" s="65" t="s">
        <v>11</v>
      </c>
      <c r="P244" s="23" t="b">
        <v>1</v>
      </c>
      <c r="Q244" s="23" t="b">
        <v>1</v>
      </c>
      <c r="R244" s="23" t="b">
        <v>1</v>
      </c>
      <c r="S244" s="23" t="s">
        <v>11</v>
      </c>
      <c r="T244" s="23" t="s">
        <v>11</v>
      </c>
      <c r="U244" s="23" t="s">
        <v>11</v>
      </c>
      <c r="V244" s="23" t="s">
        <v>11</v>
      </c>
      <c r="W244" s="65" t="s">
        <v>11</v>
      </c>
      <c r="X244" s="23" t="s">
        <v>1017</v>
      </c>
      <c r="Y244" s="23" t="s">
        <v>11</v>
      </c>
      <c r="Z244" s="65">
        <v>0.1</v>
      </c>
      <c r="AA244" s="65" t="s">
        <v>1018</v>
      </c>
      <c r="AB244" s="30" t="s">
        <v>1158</v>
      </c>
    </row>
    <row r="245" spans="1:28" x14ac:dyDescent="0.35">
      <c r="A245" s="23" t="s">
        <v>95</v>
      </c>
      <c r="B245" s="61">
        <v>17</v>
      </c>
      <c r="C245" s="65">
        <v>7577120</v>
      </c>
      <c r="D245" s="23" t="s">
        <v>16</v>
      </c>
      <c r="E245" s="23" t="s">
        <v>721</v>
      </c>
      <c r="F245" s="23" t="s">
        <v>8</v>
      </c>
      <c r="G245" s="23" t="s">
        <v>9</v>
      </c>
      <c r="H245" s="23" t="s">
        <v>1022</v>
      </c>
      <c r="I245" s="65">
        <v>4.2821158999999998E-2</v>
      </c>
      <c r="J245" s="65">
        <v>0</v>
      </c>
      <c r="K245" s="65">
        <v>397</v>
      </c>
      <c r="L245" s="65">
        <v>256</v>
      </c>
      <c r="M245" s="86">
        <v>2.83E-5</v>
      </c>
      <c r="N245" s="65" t="s">
        <v>11</v>
      </c>
      <c r="O245" s="65" t="s">
        <v>11</v>
      </c>
      <c r="P245" s="23" t="b">
        <v>1</v>
      </c>
      <c r="Q245" s="23" t="b">
        <v>1</v>
      </c>
      <c r="R245" s="23" t="b">
        <v>1</v>
      </c>
      <c r="S245" s="23" t="s">
        <v>20</v>
      </c>
      <c r="T245" s="23" t="s">
        <v>13</v>
      </c>
      <c r="U245" s="23" t="s">
        <v>13</v>
      </c>
      <c r="V245" s="23" t="s">
        <v>1023</v>
      </c>
      <c r="W245" s="65" t="s">
        <v>1014</v>
      </c>
      <c r="X245" s="23" t="s">
        <v>1027</v>
      </c>
      <c r="Y245" s="23" t="b">
        <v>1</v>
      </c>
      <c r="Z245" s="65">
        <v>7.0000000000000007E-2</v>
      </c>
      <c r="AA245" s="65" t="s">
        <v>1018</v>
      </c>
      <c r="AB245" s="30" t="s">
        <v>1158</v>
      </c>
    </row>
    <row r="246" spans="1:28" x14ac:dyDescent="0.35">
      <c r="A246" s="23" t="s">
        <v>95</v>
      </c>
      <c r="B246" s="61">
        <v>17</v>
      </c>
      <c r="C246" s="65">
        <v>7578496</v>
      </c>
      <c r="D246" s="23" t="s">
        <v>16</v>
      </c>
      <c r="E246" s="23" t="s">
        <v>722</v>
      </c>
      <c r="F246" s="23" t="s">
        <v>20</v>
      </c>
      <c r="G246" s="23" t="s">
        <v>15</v>
      </c>
      <c r="H246" s="23" t="s">
        <v>1022</v>
      </c>
      <c r="I246" s="65">
        <v>0.75324675299999999</v>
      </c>
      <c r="J246" s="65">
        <v>0</v>
      </c>
      <c r="K246" s="65">
        <v>231</v>
      </c>
      <c r="L246" s="65">
        <v>221</v>
      </c>
      <c r="M246" s="30" t="s">
        <v>11</v>
      </c>
      <c r="N246" s="65" t="s">
        <v>11</v>
      </c>
      <c r="O246" s="65" t="s">
        <v>11</v>
      </c>
      <c r="P246" s="23" t="b">
        <v>1</v>
      </c>
      <c r="Q246" s="23" t="b">
        <v>1</v>
      </c>
      <c r="R246" s="23" t="b">
        <v>1</v>
      </c>
      <c r="S246" s="23" t="s">
        <v>13</v>
      </c>
      <c r="T246" s="23" t="s">
        <v>13</v>
      </c>
      <c r="U246" s="23" t="s">
        <v>13</v>
      </c>
      <c r="V246" s="23" t="s">
        <v>1023</v>
      </c>
      <c r="W246" s="65" t="s">
        <v>1014</v>
      </c>
      <c r="X246" s="23" t="s">
        <v>1027</v>
      </c>
      <c r="Y246" s="23" t="s">
        <v>11</v>
      </c>
      <c r="Z246" s="65">
        <v>1</v>
      </c>
      <c r="AA246" s="65" t="s">
        <v>1020</v>
      </c>
      <c r="AB246" s="30" t="s">
        <v>1158</v>
      </c>
    </row>
    <row r="247" spans="1:28" x14ac:dyDescent="0.35">
      <c r="A247" s="23" t="s">
        <v>97</v>
      </c>
      <c r="B247" s="61">
        <v>17</v>
      </c>
      <c r="C247" s="65">
        <v>7578496</v>
      </c>
      <c r="D247" s="23" t="s">
        <v>16</v>
      </c>
      <c r="E247" s="23" t="s">
        <v>722</v>
      </c>
      <c r="F247" s="23" t="s">
        <v>20</v>
      </c>
      <c r="G247" s="23" t="s">
        <v>15</v>
      </c>
      <c r="H247" s="23" t="s">
        <v>1022</v>
      </c>
      <c r="I247" s="65">
        <v>0.17605633800000001</v>
      </c>
      <c r="J247" s="65">
        <v>0</v>
      </c>
      <c r="K247" s="65">
        <v>284</v>
      </c>
      <c r="L247" s="65">
        <v>221</v>
      </c>
      <c r="M247" s="30" t="s">
        <v>11</v>
      </c>
      <c r="N247" s="65" t="s">
        <v>11</v>
      </c>
      <c r="O247" s="65" t="s">
        <v>11</v>
      </c>
      <c r="P247" s="23" t="b">
        <v>1</v>
      </c>
      <c r="Q247" s="23" t="b">
        <v>1</v>
      </c>
      <c r="R247" s="23" t="b">
        <v>1</v>
      </c>
      <c r="S247" s="23" t="s">
        <v>13</v>
      </c>
      <c r="T247" s="23" t="s">
        <v>13</v>
      </c>
      <c r="U247" s="23" t="s">
        <v>13</v>
      </c>
      <c r="V247" s="23" t="s">
        <v>1023</v>
      </c>
      <c r="W247" s="65" t="s">
        <v>1014</v>
      </c>
      <c r="X247" s="23" t="s">
        <v>1027</v>
      </c>
      <c r="Y247" s="23" t="s">
        <v>11</v>
      </c>
      <c r="Z247" s="65">
        <v>0.56999999999999995</v>
      </c>
      <c r="AA247" s="65" t="s">
        <v>1018</v>
      </c>
      <c r="AB247" s="30" t="s">
        <v>1158</v>
      </c>
    </row>
    <row r="248" spans="1:28" x14ac:dyDescent="0.35">
      <c r="A248" s="23" t="s">
        <v>95</v>
      </c>
      <c r="B248" s="61">
        <v>19</v>
      </c>
      <c r="C248" s="65">
        <v>2191026</v>
      </c>
      <c r="D248" s="23" t="s">
        <v>31</v>
      </c>
      <c r="E248" s="23" t="s">
        <v>673</v>
      </c>
      <c r="F248" s="23" t="s">
        <v>8</v>
      </c>
      <c r="G248" s="23" t="s">
        <v>9</v>
      </c>
      <c r="H248" s="23" t="s">
        <v>1026</v>
      </c>
      <c r="I248" s="65">
        <v>0.18333333299999999</v>
      </c>
      <c r="J248" s="65">
        <v>0</v>
      </c>
      <c r="K248" s="65">
        <v>240</v>
      </c>
      <c r="L248" s="65">
        <v>138</v>
      </c>
      <c r="M248" s="30" t="s">
        <v>11</v>
      </c>
      <c r="N248" s="65" t="s">
        <v>11</v>
      </c>
      <c r="O248" s="65" t="s">
        <v>11</v>
      </c>
      <c r="P248" s="23" t="s">
        <v>11</v>
      </c>
      <c r="Q248" s="23" t="s">
        <v>11</v>
      </c>
      <c r="R248" s="23" t="s">
        <v>11</v>
      </c>
      <c r="S248" s="23" t="s">
        <v>20</v>
      </c>
      <c r="T248" s="23" t="s">
        <v>11</v>
      </c>
      <c r="U248" s="23" t="s">
        <v>11</v>
      </c>
      <c r="V248" s="23" t="s">
        <v>11</v>
      </c>
      <c r="W248" s="65" t="s">
        <v>1014</v>
      </c>
      <c r="X248" s="23" t="s">
        <v>1027</v>
      </c>
      <c r="Y248" s="23" t="s">
        <v>11</v>
      </c>
      <c r="Z248" s="65">
        <v>0.3</v>
      </c>
      <c r="AA248" s="65" t="s">
        <v>1018</v>
      </c>
      <c r="AB248" s="30" t="s">
        <v>1158</v>
      </c>
    </row>
    <row r="249" spans="1:28" x14ac:dyDescent="0.35">
      <c r="A249" s="23" t="s">
        <v>95</v>
      </c>
      <c r="B249" s="61">
        <v>13</v>
      </c>
      <c r="C249" s="65">
        <v>49047526</v>
      </c>
      <c r="D249" s="23" t="s">
        <v>33</v>
      </c>
      <c r="E249" s="23" t="s">
        <v>1120</v>
      </c>
      <c r="F249" s="23" t="s">
        <v>96</v>
      </c>
      <c r="G249" s="23" t="s">
        <v>15</v>
      </c>
      <c r="H249" s="23" t="s">
        <v>1029</v>
      </c>
      <c r="I249" s="65">
        <v>0.51937984500000001</v>
      </c>
      <c r="J249" s="65">
        <v>0</v>
      </c>
      <c r="K249" s="65">
        <v>129</v>
      </c>
      <c r="L249" s="65">
        <v>82</v>
      </c>
      <c r="M249" s="30" t="s">
        <v>11</v>
      </c>
      <c r="N249" s="65" t="s">
        <v>11</v>
      </c>
      <c r="O249" s="65" t="s">
        <v>11</v>
      </c>
      <c r="P249" s="23" t="b">
        <v>1</v>
      </c>
      <c r="Q249" s="23" t="b">
        <v>1</v>
      </c>
      <c r="R249" s="23" t="b">
        <v>1</v>
      </c>
      <c r="S249" s="23" t="s">
        <v>11</v>
      </c>
      <c r="T249" s="23" t="s">
        <v>11</v>
      </c>
      <c r="U249" s="23" t="s">
        <v>11</v>
      </c>
      <c r="V249" s="23" t="s">
        <v>11</v>
      </c>
      <c r="W249" s="65" t="s">
        <v>11</v>
      </c>
      <c r="X249" s="23" t="s">
        <v>1027</v>
      </c>
      <c r="Y249" s="23" t="s">
        <v>11</v>
      </c>
      <c r="Z249" s="65">
        <v>1</v>
      </c>
      <c r="AA249" s="65" t="s">
        <v>1018</v>
      </c>
      <c r="AB249" s="30" t="s">
        <v>1158</v>
      </c>
    </row>
    <row r="250" spans="1:28" x14ac:dyDescent="0.35">
      <c r="A250" s="23" t="s">
        <v>989</v>
      </c>
      <c r="B250" s="61">
        <v>9</v>
      </c>
      <c r="C250" s="65">
        <v>98209504</v>
      </c>
      <c r="D250" s="23" t="s">
        <v>76</v>
      </c>
      <c r="E250" s="23" t="s">
        <v>701</v>
      </c>
      <c r="F250" s="23" t="s">
        <v>8</v>
      </c>
      <c r="G250" s="23" t="s">
        <v>9</v>
      </c>
      <c r="H250" s="23" t="s">
        <v>1022</v>
      </c>
      <c r="I250" s="65">
        <v>0.42786069700000001</v>
      </c>
      <c r="J250" s="65">
        <v>0</v>
      </c>
      <c r="K250" s="65">
        <v>201</v>
      </c>
      <c r="L250" s="65">
        <v>18</v>
      </c>
      <c r="M250" s="86">
        <v>9.5400000000000001E-6</v>
      </c>
      <c r="N250" s="65" t="s">
        <v>11</v>
      </c>
      <c r="O250" s="65" t="s">
        <v>11</v>
      </c>
      <c r="P250" s="23" t="b">
        <v>1</v>
      </c>
      <c r="Q250" s="23" t="s">
        <v>11</v>
      </c>
      <c r="R250" s="23" t="s">
        <v>11</v>
      </c>
      <c r="S250" s="23" t="s">
        <v>13</v>
      </c>
      <c r="T250" s="23" t="s">
        <v>10</v>
      </c>
      <c r="U250" s="23" t="s">
        <v>13</v>
      </c>
      <c r="V250" s="23" t="s">
        <v>1023</v>
      </c>
      <c r="W250" s="65" t="s">
        <v>11</v>
      </c>
      <c r="X250" s="23" t="s">
        <v>1027</v>
      </c>
      <c r="Y250" s="23" t="s">
        <v>11</v>
      </c>
      <c r="Z250" s="65">
        <v>1</v>
      </c>
      <c r="AA250" s="65" t="s">
        <v>1020</v>
      </c>
      <c r="AB250" s="30" t="s">
        <v>1158</v>
      </c>
    </row>
    <row r="251" spans="1:28" x14ac:dyDescent="0.35">
      <c r="A251" s="23" t="s">
        <v>990</v>
      </c>
      <c r="B251" s="61">
        <v>9</v>
      </c>
      <c r="C251" s="65">
        <v>98209504</v>
      </c>
      <c r="D251" s="23" t="s">
        <v>76</v>
      </c>
      <c r="E251" s="23" t="s">
        <v>701</v>
      </c>
      <c r="F251" s="23" t="s">
        <v>8</v>
      </c>
      <c r="G251" s="23" t="s">
        <v>9</v>
      </c>
      <c r="H251" s="23" t="s">
        <v>1022</v>
      </c>
      <c r="I251" s="65">
        <v>0.192307692</v>
      </c>
      <c r="J251" s="65">
        <v>0</v>
      </c>
      <c r="K251" s="65">
        <v>26</v>
      </c>
      <c r="L251" s="65">
        <v>18</v>
      </c>
      <c r="M251" s="86">
        <v>9.5400000000000001E-6</v>
      </c>
      <c r="N251" s="65" t="s">
        <v>11</v>
      </c>
      <c r="O251" s="65" t="s">
        <v>11</v>
      </c>
      <c r="P251" s="23" t="b">
        <v>1</v>
      </c>
      <c r="Q251" s="23" t="s">
        <v>11</v>
      </c>
      <c r="R251" s="23" t="s">
        <v>11</v>
      </c>
      <c r="S251" s="23" t="s">
        <v>13</v>
      </c>
      <c r="T251" s="23" t="s">
        <v>10</v>
      </c>
      <c r="U251" s="23" t="s">
        <v>13</v>
      </c>
      <c r="V251" s="23" t="s">
        <v>1023</v>
      </c>
      <c r="W251" s="65" t="s">
        <v>11</v>
      </c>
      <c r="X251" s="23" t="s">
        <v>1027</v>
      </c>
      <c r="Y251" s="23" t="s">
        <v>11</v>
      </c>
      <c r="Z251" s="65">
        <v>0.87</v>
      </c>
      <c r="AA251" s="65" t="s">
        <v>1018</v>
      </c>
      <c r="AB251" s="30" t="s">
        <v>1158</v>
      </c>
    </row>
    <row r="252" spans="1:28" x14ac:dyDescent="0.35">
      <c r="A252" s="23" t="s">
        <v>989</v>
      </c>
      <c r="B252" s="61">
        <v>17</v>
      </c>
      <c r="C252" s="65">
        <v>7577121</v>
      </c>
      <c r="D252" s="23" t="s">
        <v>16</v>
      </c>
      <c r="E252" s="23" t="s">
        <v>719</v>
      </c>
      <c r="F252" s="23" t="s">
        <v>15</v>
      </c>
      <c r="G252" s="23" t="s">
        <v>20</v>
      </c>
      <c r="H252" s="23" t="s">
        <v>1022</v>
      </c>
      <c r="I252" s="65">
        <v>3.6290322999999999E-2</v>
      </c>
      <c r="J252" s="65">
        <v>0</v>
      </c>
      <c r="K252" s="65">
        <v>248</v>
      </c>
      <c r="L252" s="65">
        <v>43</v>
      </c>
      <c r="M252" s="30" t="s">
        <v>11</v>
      </c>
      <c r="N252" s="65" t="s">
        <v>11</v>
      </c>
      <c r="O252" s="65" t="s">
        <v>11</v>
      </c>
      <c r="P252" s="23" t="b">
        <v>1</v>
      </c>
      <c r="Q252" s="23" t="b">
        <v>1</v>
      </c>
      <c r="R252" s="23" t="b">
        <v>1</v>
      </c>
      <c r="S252" s="23" t="s">
        <v>13</v>
      </c>
      <c r="T252" s="23" t="s">
        <v>13</v>
      </c>
      <c r="U252" s="23" t="s">
        <v>13</v>
      </c>
      <c r="V252" s="23" t="s">
        <v>1023</v>
      </c>
      <c r="W252" s="65" t="s">
        <v>11</v>
      </c>
      <c r="X252" s="23" t="s">
        <v>1027</v>
      </c>
      <c r="Y252" s="23" t="b">
        <v>1</v>
      </c>
      <c r="Z252" s="65">
        <v>0.12</v>
      </c>
      <c r="AA252" s="65" t="s">
        <v>1018</v>
      </c>
      <c r="AB252" s="30" t="s">
        <v>1158</v>
      </c>
    </row>
    <row r="253" spans="1:28" x14ac:dyDescent="0.35">
      <c r="A253" s="23" t="s">
        <v>990</v>
      </c>
      <c r="B253" s="61">
        <v>2</v>
      </c>
      <c r="C253" s="65">
        <v>220439644</v>
      </c>
      <c r="D253" s="23" t="s">
        <v>1121</v>
      </c>
      <c r="E253" s="23" t="s">
        <v>1122</v>
      </c>
      <c r="F253" s="23" t="s">
        <v>8</v>
      </c>
      <c r="G253" s="23" t="s">
        <v>9</v>
      </c>
      <c r="H253" s="23" t="s">
        <v>1022</v>
      </c>
      <c r="I253" s="65">
        <v>0.11320754700000001</v>
      </c>
      <c r="J253" s="65">
        <v>0</v>
      </c>
      <c r="K253" s="65">
        <v>53</v>
      </c>
      <c r="L253" s="65">
        <v>21</v>
      </c>
      <c r="M253" s="30" t="s">
        <v>11</v>
      </c>
      <c r="N253" s="65" t="s">
        <v>11</v>
      </c>
      <c r="O253" s="65" t="s">
        <v>11</v>
      </c>
      <c r="P253" s="23" t="s">
        <v>11</v>
      </c>
      <c r="Q253" s="23" t="s">
        <v>11</v>
      </c>
      <c r="R253" s="23" t="s">
        <v>11</v>
      </c>
      <c r="S253" s="23" t="s">
        <v>13</v>
      </c>
      <c r="T253" s="23" t="s">
        <v>10</v>
      </c>
      <c r="U253" s="23" t="s">
        <v>13</v>
      </c>
      <c r="V253" s="23" t="s">
        <v>1023</v>
      </c>
      <c r="W253" s="65" t="s">
        <v>11</v>
      </c>
      <c r="X253" s="23" t="s">
        <v>1027</v>
      </c>
      <c r="Y253" s="23" t="s">
        <v>11</v>
      </c>
      <c r="Z253" s="65">
        <v>0.4</v>
      </c>
      <c r="AA253" s="65" t="s">
        <v>1018</v>
      </c>
      <c r="AB253" s="30" t="s">
        <v>1158</v>
      </c>
    </row>
    <row r="254" spans="1:28" x14ac:dyDescent="0.35">
      <c r="A254" s="23" t="s">
        <v>990</v>
      </c>
      <c r="B254" s="61">
        <v>1</v>
      </c>
      <c r="C254" s="65">
        <v>46743943</v>
      </c>
      <c r="D254" s="23" t="s">
        <v>348</v>
      </c>
      <c r="E254" s="23" t="s">
        <v>1123</v>
      </c>
      <c r="F254" s="23" t="s">
        <v>15</v>
      </c>
      <c r="G254" s="23" t="s">
        <v>20</v>
      </c>
      <c r="H254" s="23" t="s">
        <v>1022</v>
      </c>
      <c r="I254" s="65">
        <v>6.9767441999999999E-2</v>
      </c>
      <c r="J254" s="65">
        <v>0</v>
      </c>
      <c r="K254" s="65">
        <v>43</v>
      </c>
      <c r="L254" s="65">
        <v>16</v>
      </c>
      <c r="M254" s="30" t="s">
        <v>11</v>
      </c>
      <c r="N254" s="65" t="s">
        <v>11</v>
      </c>
      <c r="O254" s="65" t="s">
        <v>11</v>
      </c>
      <c r="P254" s="23" t="s">
        <v>11</v>
      </c>
      <c r="Q254" s="23" t="s">
        <v>11</v>
      </c>
      <c r="R254" s="23" t="s">
        <v>11</v>
      </c>
      <c r="S254" s="23" t="s">
        <v>13</v>
      </c>
      <c r="T254" s="23" t="s">
        <v>10</v>
      </c>
      <c r="U254" s="23" t="s">
        <v>13</v>
      </c>
      <c r="V254" s="23" t="s">
        <v>1023</v>
      </c>
      <c r="W254" s="65" t="s">
        <v>11</v>
      </c>
      <c r="X254" s="23" t="s">
        <v>1027</v>
      </c>
      <c r="Y254" s="23" t="s">
        <v>11</v>
      </c>
      <c r="Z254" s="65">
        <v>0.25</v>
      </c>
      <c r="AA254" s="65" t="s">
        <v>1018</v>
      </c>
      <c r="AB254" s="30" t="s">
        <v>1158</v>
      </c>
    </row>
    <row r="255" spans="1:28" x14ac:dyDescent="0.35">
      <c r="A255" s="23" t="s">
        <v>990</v>
      </c>
      <c r="B255" s="61">
        <v>6</v>
      </c>
      <c r="C255" s="65">
        <v>117687263</v>
      </c>
      <c r="D255" s="23" t="s">
        <v>62</v>
      </c>
      <c r="E255" s="23" t="s">
        <v>1124</v>
      </c>
      <c r="F255" s="23" t="s">
        <v>15</v>
      </c>
      <c r="G255" s="23" t="s">
        <v>20</v>
      </c>
      <c r="H255" s="23" t="s">
        <v>1026</v>
      </c>
      <c r="I255" s="65">
        <v>0.133333333</v>
      </c>
      <c r="J255" s="65">
        <v>0</v>
      </c>
      <c r="K255" s="65">
        <v>30</v>
      </c>
      <c r="L255" s="65">
        <v>10</v>
      </c>
      <c r="M255" s="30" t="s">
        <v>11</v>
      </c>
      <c r="N255" s="65" t="s">
        <v>11</v>
      </c>
      <c r="O255" s="65" t="s">
        <v>11</v>
      </c>
      <c r="P255" s="23" t="b">
        <v>1</v>
      </c>
      <c r="Q255" s="23" t="s">
        <v>11</v>
      </c>
      <c r="R255" s="23" t="s">
        <v>11</v>
      </c>
      <c r="S255" s="23" t="s">
        <v>13</v>
      </c>
      <c r="T255" s="23" t="s">
        <v>11</v>
      </c>
      <c r="U255" s="23" t="s">
        <v>11</v>
      </c>
      <c r="V255" s="23" t="s">
        <v>11</v>
      </c>
      <c r="W255" s="65" t="s">
        <v>11</v>
      </c>
      <c r="X255" s="23" t="s">
        <v>1027</v>
      </c>
      <c r="Y255" s="23" t="s">
        <v>11</v>
      </c>
      <c r="Z255" s="65">
        <v>0.47</v>
      </c>
      <c r="AA255" s="65" t="s">
        <v>1018</v>
      </c>
      <c r="AB255" s="30" t="s">
        <v>1158</v>
      </c>
    </row>
    <row r="256" spans="1:28" x14ac:dyDescent="0.35">
      <c r="A256" s="23" t="s">
        <v>990</v>
      </c>
      <c r="B256" s="61">
        <v>6</v>
      </c>
      <c r="C256" s="65">
        <v>157488270</v>
      </c>
      <c r="D256" s="23" t="s">
        <v>43</v>
      </c>
      <c r="E256" s="23" t="s">
        <v>1125</v>
      </c>
      <c r="F256" s="23" t="s">
        <v>15</v>
      </c>
      <c r="G256" s="23" t="s">
        <v>20</v>
      </c>
      <c r="H256" s="23" t="s">
        <v>1016</v>
      </c>
      <c r="I256" s="65">
        <v>0.111111111</v>
      </c>
      <c r="J256" s="65">
        <v>0</v>
      </c>
      <c r="K256" s="65">
        <v>45</v>
      </c>
      <c r="L256" s="65">
        <v>19</v>
      </c>
      <c r="M256" s="30" t="s">
        <v>11</v>
      </c>
      <c r="N256" s="65" t="s">
        <v>11</v>
      </c>
      <c r="O256" s="65" t="s">
        <v>11</v>
      </c>
      <c r="P256" s="23" t="b">
        <v>1</v>
      </c>
      <c r="Q256" s="23" t="s">
        <v>11</v>
      </c>
      <c r="R256" s="23" t="s">
        <v>11</v>
      </c>
      <c r="S256" s="23" t="s">
        <v>11</v>
      </c>
      <c r="T256" s="23" t="s">
        <v>11</v>
      </c>
      <c r="U256" s="23" t="s">
        <v>11</v>
      </c>
      <c r="V256" s="23" t="s">
        <v>11</v>
      </c>
      <c r="W256" s="65" t="s">
        <v>11</v>
      </c>
      <c r="X256" s="23" t="s">
        <v>1017</v>
      </c>
      <c r="Y256" s="23" t="s">
        <v>11</v>
      </c>
      <c r="Z256" s="65">
        <v>0.39</v>
      </c>
      <c r="AA256" s="65" t="s">
        <v>1018</v>
      </c>
      <c r="AB256" s="30" t="s">
        <v>1158</v>
      </c>
    </row>
    <row r="257" spans="1:28" x14ac:dyDescent="0.35">
      <c r="A257" s="23" t="s">
        <v>990</v>
      </c>
      <c r="B257" s="61">
        <v>21</v>
      </c>
      <c r="C257" s="65">
        <v>45651221</v>
      </c>
      <c r="D257" s="23" t="s">
        <v>273</v>
      </c>
      <c r="E257" s="23" t="s">
        <v>1126</v>
      </c>
      <c r="F257" s="23" t="s">
        <v>15</v>
      </c>
      <c r="G257" s="23" t="s">
        <v>20</v>
      </c>
      <c r="H257" s="23" t="s">
        <v>1016</v>
      </c>
      <c r="I257" s="65">
        <v>6.8181818000000005E-2</v>
      </c>
      <c r="J257" s="65">
        <v>0</v>
      </c>
      <c r="K257" s="65">
        <v>88</v>
      </c>
      <c r="L257" s="65">
        <v>42</v>
      </c>
      <c r="M257" s="86">
        <v>9.4300000000000002E-5</v>
      </c>
      <c r="N257" s="65" t="s">
        <v>11</v>
      </c>
      <c r="O257" s="65" t="s">
        <v>11</v>
      </c>
      <c r="P257" s="23" t="s">
        <v>11</v>
      </c>
      <c r="Q257" s="23" t="s">
        <v>11</v>
      </c>
      <c r="R257" s="23" t="s">
        <v>11</v>
      </c>
      <c r="S257" s="23" t="s">
        <v>11</v>
      </c>
      <c r="T257" s="23" t="s">
        <v>11</v>
      </c>
      <c r="U257" s="23" t="s">
        <v>11</v>
      </c>
      <c r="V257" s="23" t="s">
        <v>11</v>
      </c>
      <c r="W257" s="65" t="s">
        <v>11</v>
      </c>
      <c r="X257" s="23" t="s">
        <v>1017</v>
      </c>
      <c r="Y257" s="23" t="s">
        <v>11</v>
      </c>
      <c r="Z257" s="65">
        <v>0.24</v>
      </c>
      <c r="AA257" s="65" t="s">
        <v>1018</v>
      </c>
      <c r="AB257" s="30" t="s">
        <v>1158</v>
      </c>
    </row>
    <row r="258" spans="1:28" x14ac:dyDescent="0.35">
      <c r="A258" s="23" t="s">
        <v>990</v>
      </c>
      <c r="B258" s="61">
        <v>23</v>
      </c>
      <c r="C258" s="65">
        <v>20148634</v>
      </c>
      <c r="D258" s="23" t="s">
        <v>234</v>
      </c>
      <c r="E258" s="23" t="s">
        <v>1127</v>
      </c>
      <c r="F258" s="23" t="s">
        <v>15</v>
      </c>
      <c r="G258" s="23" t="s">
        <v>20</v>
      </c>
      <c r="H258" s="23" t="s">
        <v>1036</v>
      </c>
      <c r="I258" s="65">
        <v>9.5238094999999995E-2</v>
      </c>
      <c r="J258" s="65">
        <v>0</v>
      </c>
      <c r="K258" s="65">
        <v>42</v>
      </c>
      <c r="L258" s="65">
        <v>10</v>
      </c>
      <c r="M258" s="86">
        <v>9.4199999999999996E-6</v>
      </c>
      <c r="N258" s="65" t="s">
        <v>11</v>
      </c>
      <c r="O258" s="65" t="s">
        <v>11</v>
      </c>
      <c r="P258" s="23" t="s">
        <v>11</v>
      </c>
      <c r="Q258" s="23" t="s">
        <v>11</v>
      </c>
      <c r="R258" s="23" t="s">
        <v>11</v>
      </c>
      <c r="S258" s="23" t="s">
        <v>11</v>
      </c>
      <c r="T258" s="23" t="s">
        <v>11</v>
      </c>
      <c r="U258" s="23" t="s">
        <v>11</v>
      </c>
      <c r="V258" s="23" t="s">
        <v>11</v>
      </c>
      <c r="W258" s="65" t="s">
        <v>11</v>
      </c>
      <c r="X258" s="23" t="s">
        <v>1017</v>
      </c>
      <c r="Y258" s="23" t="s">
        <v>11</v>
      </c>
      <c r="Z258" s="65">
        <v>0.34</v>
      </c>
      <c r="AA258" s="65" t="s">
        <v>1018</v>
      </c>
      <c r="AB258" s="30" t="s">
        <v>1158</v>
      </c>
    </row>
    <row r="259" spans="1:28" x14ac:dyDescent="0.35">
      <c r="B259" s="62"/>
      <c r="D259" s="3"/>
      <c r="G259" s="8"/>
      <c r="H259" s="8"/>
      <c r="I259" s="66"/>
      <c r="Q259"/>
      <c r="R259"/>
    </row>
    <row r="260" spans="1:28" x14ac:dyDescent="0.35">
      <c r="B260" s="62"/>
      <c r="D260" s="3"/>
      <c r="G260" s="8"/>
      <c r="H260" s="8"/>
      <c r="I260" s="66"/>
      <c r="Q260"/>
      <c r="R260"/>
    </row>
    <row r="261" spans="1:28" x14ac:dyDescent="0.35">
      <c r="B261" s="62"/>
      <c r="D261" s="3"/>
      <c r="G261" s="8"/>
      <c r="H261" s="8"/>
      <c r="I261" s="66"/>
      <c r="Q261"/>
      <c r="R261"/>
    </row>
    <row r="262" spans="1:28" x14ac:dyDescent="0.35">
      <c r="B262" s="62"/>
      <c r="D262" s="3"/>
      <c r="G262" s="8"/>
      <c r="H262" s="8"/>
      <c r="I262" s="66"/>
      <c r="Q262"/>
      <c r="R262"/>
    </row>
    <row r="263" spans="1:28" x14ac:dyDescent="0.35">
      <c r="B263" s="62"/>
      <c r="D263" s="3"/>
      <c r="G263" s="8"/>
      <c r="H263" s="8"/>
      <c r="I263" s="66"/>
      <c r="Q263"/>
      <c r="R263"/>
    </row>
    <row r="264" spans="1:28" x14ac:dyDescent="0.35">
      <c r="B264" s="62"/>
      <c r="D264" s="3"/>
      <c r="G264" s="8"/>
      <c r="H264" s="8"/>
      <c r="Q264"/>
      <c r="R264"/>
    </row>
    <row r="265" spans="1:28" x14ac:dyDescent="0.35">
      <c r="B265" s="62"/>
      <c r="D265" s="3"/>
      <c r="G265" s="8"/>
      <c r="H265" s="8"/>
      <c r="Q265"/>
      <c r="R265"/>
    </row>
    <row r="266" spans="1:28" x14ac:dyDescent="0.35">
      <c r="B266" s="62"/>
      <c r="D266" s="3"/>
      <c r="G266" s="8"/>
      <c r="H266" s="8"/>
      <c r="Q266"/>
      <c r="R266"/>
    </row>
    <row r="267" spans="1:28" x14ac:dyDescent="0.35">
      <c r="B267" s="62"/>
      <c r="D267" s="3"/>
      <c r="G267" s="8"/>
      <c r="H267" s="8"/>
      <c r="Q267"/>
      <c r="R267"/>
    </row>
    <row r="268" spans="1:28" x14ac:dyDescent="0.35">
      <c r="B268" s="62"/>
      <c r="D268" s="3"/>
      <c r="G268" s="8"/>
      <c r="H268" s="8"/>
      <c r="I268" s="66"/>
      <c r="Q268"/>
      <c r="R268"/>
    </row>
    <row r="269" spans="1:28" x14ac:dyDescent="0.35">
      <c r="B269" s="62"/>
      <c r="D269" s="3"/>
      <c r="G269" s="8"/>
      <c r="H269" s="8"/>
      <c r="I269" s="66"/>
      <c r="Q269"/>
      <c r="R269"/>
    </row>
    <row r="270" spans="1:28" x14ac:dyDescent="0.35">
      <c r="B270" s="62"/>
      <c r="D270" s="3"/>
      <c r="G270" s="8"/>
      <c r="H270" s="8"/>
      <c r="I270" s="66"/>
      <c r="Q270"/>
      <c r="R270"/>
    </row>
    <row r="271" spans="1:28" x14ac:dyDescent="0.35">
      <c r="B271" s="62"/>
      <c r="D271" s="3"/>
      <c r="G271" s="8"/>
      <c r="H271" s="8"/>
      <c r="Q271"/>
      <c r="R271"/>
    </row>
    <row r="272" spans="1:28" x14ac:dyDescent="0.35">
      <c r="B272" s="62"/>
      <c r="D272" s="3"/>
      <c r="G272" s="8"/>
      <c r="H272" s="8"/>
      <c r="I272" s="66"/>
      <c r="Q272"/>
      <c r="R272"/>
    </row>
    <row r="273" spans="2:27" x14ac:dyDescent="0.35">
      <c r="B273" s="62"/>
      <c r="D273" s="3"/>
      <c r="G273" s="8"/>
      <c r="H273" s="8"/>
      <c r="I273" s="66"/>
      <c r="Q273"/>
      <c r="R273"/>
      <c r="W273"/>
      <c r="Z273"/>
      <c r="AA273"/>
    </row>
    <row r="274" spans="2:27" x14ac:dyDescent="0.35">
      <c r="B274" s="62"/>
      <c r="D274" s="3"/>
      <c r="G274" s="8"/>
      <c r="H274" s="8"/>
      <c r="Q274"/>
      <c r="R274"/>
      <c r="W274"/>
      <c r="Z274"/>
      <c r="AA274"/>
    </row>
    <row r="275" spans="2:27" x14ac:dyDescent="0.35">
      <c r="B275" s="62"/>
      <c r="D275" s="3"/>
      <c r="G275" s="8"/>
      <c r="H275" s="8"/>
      <c r="I275" s="66"/>
      <c r="Q275"/>
      <c r="R275"/>
      <c r="W275"/>
      <c r="Z275"/>
      <c r="AA275"/>
    </row>
    <row r="276" spans="2:27" x14ac:dyDescent="0.35">
      <c r="B276" s="62"/>
      <c r="D276" s="3"/>
      <c r="G276" s="8"/>
      <c r="H276" s="8"/>
      <c r="I276" s="66"/>
      <c r="Q276"/>
      <c r="R276"/>
      <c r="W276"/>
      <c r="Z276"/>
      <c r="AA276"/>
    </row>
    <row r="277" spans="2:27" x14ac:dyDescent="0.35">
      <c r="B277" s="62"/>
      <c r="D277" s="3"/>
      <c r="G277" s="8"/>
      <c r="H277" s="8"/>
      <c r="I277" s="66"/>
      <c r="Q277"/>
      <c r="R277"/>
      <c r="W277"/>
      <c r="Z277"/>
      <c r="AA277"/>
    </row>
    <row r="278" spans="2:27" x14ac:dyDescent="0.35">
      <c r="B278" s="62"/>
      <c r="D278" s="3"/>
      <c r="G278" s="8"/>
      <c r="H278" s="8"/>
      <c r="I278" s="66"/>
      <c r="Q278"/>
      <c r="R278"/>
      <c r="W278"/>
      <c r="Z278"/>
      <c r="AA278"/>
    </row>
    <row r="279" spans="2:27" x14ac:dyDescent="0.35">
      <c r="B279" s="62"/>
      <c r="D279" s="3"/>
      <c r="G279" s="8"/>
      <c r="H279" s="8"/>
      <c r="I279" s="66"/>
      <c r="Q279"/>
      <c r="R279"/>
      <c r="W279"/>
      <c r="Z279"/>
      <c r="AA279"/>
    </row>
    <row r="280" spans="2:27" x14ac:dyDescent="0.35">
      <c r="B280" s="62"/>
      <c r="D280" s="3"/>
      <c r="G280" s="8"/>
      <c r="H280" s="8"/>
      <c r="I280" s="66"/>
      <c r="Q280"/>
      <c r="R280"/>
      <c r="W280"/>
      <c r="Z280"/>
      <c r="AA280"/>
    </row>
    <row r="281" spans="2:27" x14ac:dyDescent="0.35">
      <c r="B281" s="62"/>
      <c r="D281" s="3"/>
      <c r="G281" s="8"/>
      <c r="H281" s="8"/>
      <c r="I281" s="66"/>
      <c r="Q281"/>
      <c r="R281"/>
      <c r="W281"/>
      <c r="Z281"/>
      <c r="AA281"/>
    </row>
    <row r="282" spans="2:27" x14ac:dyDescent="0.35">
      <c r="B282" s="62"/>
      <c r="D282" s="3"/>
      <c r="G282" s="8"/>
      <c r="H282" s="8"/>
      <c r="I282" s="66"/>
      <c r="Q282"/>
      <c r="R282"/>
      <c r="W282"/>
      <c r="Z282"/>
      <c r="AA282"/>
    </row>
    <row r="283" spans="2:27" x14ac:dyDescent="0.35">
      <c r="B283" s="62"/>
      <c r="D283" s="3"/>
      <c r="G283" s="8"/>
      <c r="H283" s="8"/>
      <c r="I283" s="66"/>
      <c r="Q283"/>
      <c r="R283"/>
      <c r="W283"/>
      <c r="Z283"/>
      <c r="AA283"/>
    </row>
    <row r="284" spans="2:27" x14ac:dyDescent="0.35">
      <c r="B284" s="62"/>
      <c r="D284" s="3"/>
      <c r="G284" s="8"/>
      <c r="H284" s="8"/>
      <c r="I284" s="66"/>
      <c r="Q284"/>
      <c r="R284"/>
      <c r="W284"/>
      <c r="Z284"/>
      <c r="AA284"/>
    </row>
    <row r="285" spans="2:27" x14ac:dyDescent="0.35">
      <c r="B285" s="62"/>
      <c r="D285" s="3"/>
      <c r="G285" s="8"/>
      <c r="H285" s="8"/>
      <c r="I285" s="66"/>
      <c r="Q285"/>
      <c r="R285"/>
      <c r="W285"/>
      <c r="Z285"/>
      <c r="AA285"/>
    </row>
  </sheetData>
  <sortState ref="A4:AB258">
    <sortCondition ref="B1"/>
  </sortState>
  <mergeCells count="1">
    <mergeCell ref="A1:AB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47"/>
  <sheetViews>
    <sheetView zoomScale="40" zoomScaleNormal="40" zoomScalePageLayoutView="75" workbookViewId="0">
      <selection activeCell="AL1" sqref="AL1:AS1048576"/>
    </sheetView>
  </sheetViews>
  <sheetFormatPr defaultColWidth="8.81640625" defaultRowHeight="14.5" x14ac:dyDescent="0.35"/>
  <cols>
    <col min="1" max="1" width="7.453125" style="22" bestFit="1" customWidth="1"/>
    <col min="2" max="3" width="11.54296875" style="55" customWidth="1"/>
    <col min="4" max="5" width="8.81640625" style="22"/>
    <col min="6" max="35" width="9" style="22" bestFit="1" customWidth="1"/>
  </cols>
  <sheetData>
    <row r="1" spans="1:35" s="62" customFormat="1" ht="15.5" x14ac:dyDescent="0.35">
      <c r="A1" s="87" t="s">
        <v>1009</v>
      </c>
      <c r="B1" s="55"/>
      <c r="C1" s="5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x14ac:dyDescent="0.35">
      <c r="A2" s="44"/>
      <c r="B2" s="51"/>
      <c r="C2" s="51"/>
    </row>
    <row r="3" spans="1:35" x14ac:dyDescent="0.35">
      <c r="A3" s="45" t="s">
        <v>1005</v>
      </c>
      <c r="B3" s="52" t="s">
        <v>1006</v>
      </c>
      <c r="C3" s="52" t="s">
        <v>1007</v>
      </c>
      <c r="D3" s="46" t="s">
        <v>3</v>
      </c>
      <c r="E3" s="45" t="s">
        <v>1008</v>
      </c>
      <c r="F3" s="45" t="s">
        <v>545</v>
      </c>
      <c r="G3" s="45" t="s">
        <v>546</v>
      </c>
      <c r="H3" s="45" t="s">
        <v>547</v>
      </c>
      <c r="I3" s="45" t="s">
        <v>548</v>
      </c>
      <c r="J3" s="45" t="s">
        <v>549</v>
      </c>
      <c r="K3" s="45" t="s">
        <v>550</v>
      </c>
      <c r="L3" s="45" t="s">
        <v>551</v>
      </c>
      <c r="M3" s="45" t="s">
        <v>103</v>
      </c>
      <c r="N3" s="45" t="s">
        <v>552</v>
      </c>
      <c r="O3" s="45" t="s">
        <v>553</v>
      </c>
      <c r="P3" s="45" t="s">
        <v>554</v>
      </c>
      <c r="Q3" s="45" t="s">
        <v>555</v>
      </c>
      <c r="R3" s="45" t="s">
        <v>572</v>
      </c>
      <c r="S3" s="45" t="s">
        <v>17</v>
      </c>
      <c r="T3" s="45" t="s">
        <v>556</v>
      </c>
      <c r="U3" s="45" t="s">
        <v>557</v>
      </c>
      <c r="V3" s="45" t="s">
        <v>558</v>
      </c>
      <c r="W3" s="45" t="s">
        <v>559</v>
      </c>
      <c r="X3" s="45" t="s">
        <v>560</v>
      </c>
      <c r="Y3" s="45" t="s">
        <v>561</v>
      </c>
      <c r="Z3" s="45" t="s">
        <v>562</v>
      </c>
      <c r="AA3" s="45" t="s">
        <v>563</v>
      </c>
      <c r="AB3" s="45" t="s">
        <v>564</v>
      </c>
      <c r="AC3" s="45" t="s">
        <v>565</v>
      </c>
      <c r="AD3" s="45" t="s">
        <v>566</v>
      </c>
      <c r="AE3" s="45" t="s">
        <v>567</v>
      </c>
      <c r="AF3" s="45" t="s">
        <v>568</v>
      </c>
      <c r="AG3" s="45" t="s">
        <v>569</v>
      </c>
      <c r="AH3" s="45" t="s">
        <v>570</v>
      </c>
      <c r="AI3" s="45" t="s">
        <v>571</v>
      </c>
    </row>
    <row r="4" spans="1:35" x14ac:dyDescent="0.35">
      <c r="A4" s="47">
        <v>9</v>
      </c>
      <c r="B4" s="53">
        <v>133589333</v>
      </c>
      <c r="C4" s="53">
        <v>13376362</v>
      </c>
      <c r="D4" s="49" t="s">
        <v>182</v>
      </c>
      <c r="E4" s="48" t="s">
        <v>395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-1</v>
      </c>
      <c r="O4" s="47">
        <v>0</v>
      </c>
      <c r="P4" s="47">
        <v>0</v>
      </c>
      <c r="Q4" s="47">
        <v>0</v>
      </c>
      <c r="R4" s="47">
        <v>0</v>
      </c>
      <c r="S4" s="47">
        <v>1</v>
      </c>
      <c r="T4" s="47">
        <v>1</v>
      </c>
      <c r="U4" s="47">
        <v>0</v>
      </c>
      <c r="V4" s="47">
        <v>0</v>
      </c>
      <c r="W4" s="47">
        <v>1</v>
      </c>
      <c r="X4" s="47">
        <v>-1</v>
      </c>
      <c r="Y4" s="47">
        <v>-1</v>
      </c>
      <c r="Z4" s="47">
        <v>0</v>
      </c>
      <c r="AA4" s="47">
        <v>0</v>
      </c>
      <c r="AB4" s="47">
        <v>1</v>
      </c>
      <c r="AC4" s="47">
        <v>1</v>
      </c>
      <c r="AD4" s="47">
        <v>-1</v>
      </c>
      <c r="AE4" s="47">
        <v>0</v>
      </c>
      <c r="AF4" s="47">
        <v>0</v>
      </c>
      <c r="AG4" s="47">
        <v>0</v>
      </c>
      <c r="AH4" s="47">
        <v>1</v>
      </c>
      <c r="AI4" s="47">
        <v>1</v>
      </c>
    </row>
    <row r="5" spans="1:35" x14ac:dyDescent="0.35">
      <c r="A5" s="47">
        <v>14</v>
      </c>
      <c r="B5" s="53">
        <v>15235686</v>
      </c>
      <c r="C5" s="53">
        <v>1526288</v>
      </c>
      <c r="D5" s="49" t="s">
        <v>183</v>
      </c>
      <c r="E5" s="48" t="s">
        <v>396</v>
      </c>
      <c r="F5" s="47">
        <v>1</v>
      </c>
      <c r="G5" s="47">
        <v>0</v>
      </c>
      <c r="H5" s="47">
        <v>0</v>
      </c>
      <c r="I5" s="47">
        <v>0</v>
      </c>
      <c r="J5" s="47">
        <v>-1</v>
      </c>
      <c r="K5" s="47">
        <v>-1</v>
      </c>
      <c r="L5" s="47">
        <v>0</v>
      </c>
      <c r="M5" s="47">
        <v>0</v>
      </c>
      <c r="N5" s="47">
        <v>0</v>
      </c>
      <c r="O5" s="47">
        <v>-1</v>
      </c>
      <c r="P5" s="47">
        <v>1</v>
      </c>
      <c r="Q5" s="47">
        <v>0</v>
      </c>
      <c r="R5" s="47">
        <v>1</v>
      </c>
      <c r="S5" s="47">
        <v>0</v>
      </c>
      <c r="T5" s="47">
        <v>0</v>
      </c>
      <c r="U5" s="47">
        <v>1</v>
      </c>
      <c r="V5" s="47">
        <v>1</v>
      </c>
      <c r="W5" s="47">
        <v>0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1</v>
      </c>
      <c r="AI5" s="47">
        <v>0</v>
      </c>
    </row>
    <row r="6" spans="1:35" x14ac:dyDescent="0.35">
      <c r="A6" s="47">
        <v>19</v>
      </c>
      <c r="B6" s="53">
        <v>4736224</v>
      </c>
      <c r="C6" s="53">
        <v>4791443</v>
      </c>
      <c r="D6" s="49" t="s">
        <v>175</v>
      </c>
      <c r="E6" s="48" t="s">
        <v>397</v>
      </c>
      <c r="F6" s="47">
        <v>-1</v>
      </c>
      <c r="G6" s="47">
        <v>0</v>
      </c>
      <c r="H6" s="47">
        <v>1</v>
      </c>
      <c r="I6" s="47">
        <v>0</v>
      </c>
      <c r="J6" s="47">
        <v>-1</v>
      </c>
      <c r="K6" s="47">
        <v>-1</v>
      </c>
      <c r="L6" s="47">
        <v>2</v>
      </c>
      <c r="M6" s="47">
        <v>2</v>
      </c>
      <c r="N6" s="47">
        <v>1</v>
      </c>
      <c r="O6" s="47">
        <v>0</v>
      </c>
      <c r="P6" s="47">
        <v>0</v>
      </c>
      <c r="Q6" s="47">
        <v>0</v>
      </c>
      <c r="R6" s="47">
        <v>-1</v>
      </c>
      <c r="S6" s="47">
        <v>0</v>
      </c>
      <c r="T6" s="47">
        <v>0</v>
      </c>
      <c r="U6" s="47">
        <v>0</v>
      </c>
      <c r="V6" s="47">
        <v>0</v>
      </c>
      <c r="W6" s="47">
        <v>1</v>
      </c>
      <c r="X6" s="47">
        <v>0</v>
      </c>
      <c r="Y6" s="47">
        <v>-1</v>
      </c>
      <c r="Z6" s="47">
        <v>0</v>
      </c>
      <c r="AA6" s="47">
        <v>0</v>
      </c>
      <c r="AB6" s="47">
        <v>0</v>
      </c>
      <c r="AC6" s="47">
        <v>0</v>
      </c>
      <c r="AD6" s="47">
        <v>2</v>
      </c>
      <c r="AE6" s="47">
        <v>1</v>
      </c>
      <c r="AF6" s="47">
        <v>0</v>
      </c>
      <c r="AG6" s="47">
        <v>0</v>
      </c>
      <c r="AH6" s="47">
        <v>1</v>
      </c>
      <c r="AI6" s="47">
        <v>0</v>
      </c>
    </row>
    <row r="7" spans="1:35" x14ac:dyDescent="0.35">
      <c r="A7" s="47">
        <v>1</v>
      </c>
      <c r="B7" s="53">
        <v>243651535</v>
      </c>
      <c r="C7" s="53">
        <v>24414381</v>
      </c>
      <c r="D7" s="49" t="s">
        <v>184</v>
      </c>
      <c r="E7" s="48" t="s">
        <v>398</v>
      </c>
      <c r="F7" s="47">
        <v>0</v>
      </c>
      <c r="G7" s="47">
        <v>0</v>
      </c>
      <c r="H7" s="47">
        <v>0</v>
      </c>
      <c r="I7" s="47">
        <v>0</v>
      </c>
      <c r="J7" s="47">
        <v>1</v>
      </c>
      <c r="K7" s="47">
        <v>1</v>
      </c>
      <c r="L7" s="47">
        <v>1</v>
      </c>
      <c r="M7" s="47">
        <v>1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1</v>
      </c>
      <c r="U7" s="47">
        <v>0</v>
      </c>
      <c r="V7" s="47">
        <v>1</v>
      </c>
      <c r="W7" s="47">
        <v>1</v>
      </c>
      <c r="X7" s="47">
        <v>1</v>
      </c>
      <c r="Y7" s="47">
        <v>1</v>
      </c>
      <c r="Z7" s="47">
        <v>1</v>
      </c>
      <c r="AA7" s="47">
        <v>1</v>
      </c>
      <c r="AB7" s="47">
        <v>0</v>
      </c>
      <c r="AC7" s="47">
        <v>0</v>
      </c>
      <c r="AD7" s="47">
        <v>1</v>
      </c>
      <c r="AE7" s="47">
        <v>1</v>
      </c>
      <c r="AF7" s="47">
        <v>0</v>
      </c>
      <c r="AG7" s="47">
        <v>1</v>
      </c>
      <c r="AH7" s="47">
        <v>0</v>
      </c>
      <c r="AI7" s="47">
        <v>1</v>
      </c>
    </row>
    <row r="8" spans="1:35" x14ac:dyDescent="0.35">
      <c r="A8" s="47">
        <v>2</v>
      </c>
      <c r="B8" s="53">
        <v>2941564</v>
      </c>
      <c r="C8" s="53">
        <v>3144432</v>
      </c>
      <c r="D8" s="49" t="s">
        <v>146</v>
      </c>
      <c r="E8" s="48" t="s">
        <v>399</v>
      </c>
      <c r="F8" s="47">
        <v>-1</v>
      </c>
      <c r="G8" s="47">
        <v>0</v>
      </c>
      <c r="H8" s="47">
        <v>0</v>
      </c>
      <c r="I8" s="47">
        <v>1</v>
      </c>
      <c r="J8" s="47">
        <v>0</v>
      </c>
      <c r="K8" s="47">
        <v>0</v>
      </c>
      <c r="L8" s="47">
        <v>1</v>
      </c>
      <c r="M8" s="47">
        <v>1</v>
      </c>
      <c r="N8" s="47">
        <v>0</v>
      </c>
      <c r="O8" s="47">
        <v>0</v>
      </c>
      <c r="P8" s="47">
        <v>1</v>
      </c>
      <c r="Q8" s="47">
        <v>0</v>
      </c>
      <c r="R8" s="47">
        <v>0</v>
      </c>
      <c r="S8" s="47">
        <v>0</v>
      </c>
      <c r="T8" s="47">
        <v>1</v>
      </c>
      <c r="U8" s="47">
        <v>1</v>
      </c>
      <c r="V8" s="47">
        <v>0</v>
      </c>
      <c r="W8" s="47">
        <v>1</v>
      </c>
      <c r="X8" s="47">
        <v>1</v>
      </c>
      <c r="Y8" s="47">
        <v>-1</v>
      </c>
      <c r="Z8" s="47">
        <v>0</v>
      </c>
      <c r="AA8" s="47">
        <v>1</v>
      </c>
      <c r="AB8" s="47">
        <v>1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1</v>
      </c>
    </row>
    <row r="9" spans="1:35" x14ac:dyDescent="0.35">
      <c r="A9" s="47">
        <v>17</v>
      </c>
      <c r="B9" s="53">
        <v>7975954</v>
      </c>
      <c r="C9" s="53">
        <v>799121</v>
      </c>
      <c r="D9" s="49" t="s">
        <v>79</v>
      </c>
      <c r="E9" s="48" t="s">
        <v>400</v>
      </c>
      <c r="F9" s="47">
        <v>0</v>
      </c>
      <c r="G9" s="47">
        <v>0</v>
      </c>
      <c r="H9" s="47">
        <v>-1</v>
      </c>
      <c r="I9" s="47">
        <v>0</v>
      </c>
      <c r="J9" s="47">
        <v>0</v>
      </c>
      <c r="K9" s="47">
        <v>0</v>
      </c>
      <c r="L9" s="47">
        <v>0</v>
      </c>
      <c r="M9" s="47">
        <v>-1</v>
      </c>
      <c r="N9" s="47">
        <v>-1</v>
      </c>
      <c r="O9" s="47">
        <v>0</v>
      </c>
      <c r="P9" s="47">
        <v>-1</v>
      </c>
      <c r="Q9" s="47">
        <v>-1</v>
      </c>
      <c r="R9" s="47">
        <v>0</v>
      </c>
      <c r="S9" s="47">
        <v>0</v>
      </c>
      <c r="T9" s="47">
        <v>-1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-1</v>
      </c>
      <c r="AC9" s="47">
        <v>0</v>
      </c>
      <c r="AD9" s="47">
        <v>-1</v>
      </c>
      <c r="AE9" s="47">
        <v>-1</v>
      </c>
      <c r="AF9" s="47">
        <v>-1</v>
      </c>
      <c r="AG9" s="47">
        <v>-1</v>
      </c>
      <c r="AH9" s="47">
        <v>1</v>
      </c>
      <c r="AI9" s="47">
        <v>0</v>
      </c>
    </row>
    <row r="10" spans="1:35" x14ac:dyDescent="0.35">
      <c r="A10" s="47" t="s">
        <v>27</v>
      </c>
      <c r="B10" s="53">
        <v>6344997</v>
      </c>
      <c r="C10" s="53">
        <v>63425624</v>
      </c>
      <c r="D10" s="49" t="s">
        <v>173</v>
      </c>
      <c r="E10" s="48" t="s">
        <v>401</v>
      </c>
      <c r="F10" s="47">
        <v>-1</v>
      </c>
      <c r="G10" s="47">
        <v>0</v>
      </c>
      <c r="H10" s="47">
        <v>-1</v>
      </c>
      <c r="I10" s="47">
        <v>-1</v>
      </c>
      <c r="J10" s="47">
        <v>0</v>
      </c>
      <c r="K10" s="47">
        <v>1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-1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1</v>
      </c>
      <c r="Y10" s="47">
        <v>1</v>
      </c>
      <c r="Z10" s="47">
        <v>0</v>
      </c>
      <c r="AA10" s="47">
        <v>-1</v>
      </c>
      <c r="AB10" s="47">
        <v>0</v>
      </c>
      <c r="AC10" s="47">
        <v>-1</v>
      </c>
      <c r="AD10" s="47">
        <v>1</v>
      </c>
      <c r="AE10" s="47">
        <v>1</v>
      </c>
      <c r="AF10" s="47">
        <v>-1</v>
      </c>
      <c r="AG10" s="47">
        <v>-1</v>
      </c>
      <c r="AH10" s="47">
        <v>0</v>
      </c>
      <c r="AI10" s="47">
        <v>1</v>
      </c>
    </row>
    <row r="11" spans="1:35" x14ac:dyDescent="0.35">
      <c r="A11" s="47">
        <v>5</v>
      </c>
      <c r="B11" s="53">
        <v>11243195</v>
      </c>
      <c r="C11" s="53">
        <v>112181936</v>
      </c>
      <c r="D11" s="49" t="s">
        <v>116</v>
      </c>
      <c r="E11" s="48" t="s">
        <v>402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-1</v>
      </c>
      <c r="AG11" s="47">
        <v>-1</v>
      </c>
      <c r="AH11" s="47">
        <v>0</v>
      </c>
      <c r="AI11" s="47">
        <v>0</v>
      </c>
    </row>
    <row r="12" spans="1:35" x14ac:dyDescent="0.35">
      <c r="A12" s="47" t="s">
        <v>27</v>
      </c>
      <c r="B12" s="53">
        <v>66764465</v>
      </c>
      <c r="C12" s="53">
        <v>6695461</v>
      </c>
      <c r="D12" s="49" t="s">
        <v>59</v>
      </c>
      <c r="E12" s="48" t="s">
        <v>403</v>
      </c>
      <c r="F12" s="47">
        <v>-1</v>
      </c>
      <c r="G12" s="47">
        <v>0</v>
      </c>
      <c r="H12" s="47">
        <v>-1</v>
      </c>
      <c r="I12" s="47">
        <v>-1</v>
      </c>
      <c r="J12" s="47">
        <v>0</v>
      </c>
      <c r="K12" s="47">
        <v>1</v>
      </c>
      <c r="L12" s="47">
        <v>0</v>
      </c>
      <c r="M12" s="47">
        <v>0</v>
      </c>
      <c r="N12" s="47">
        <v>0</v>
      </c>
      <c r="O12" s="47">
        <v>0</v>
      </c>
      <c r="P12" s="47">
        <v>1</v>
      </c>
      <c r="Q12" s="47">
        <v>1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-1</v>
      </c>
      <c r="AB12" s="47">
        <v>-1</v>
      </c>
      <c r="AC12" s="47">
        <v>-1</v>
      </c>
      <c r="AD12" s="47">
        <v>1</v>
      </c>
      <c r="AE12" s="47">
        <v>1</v>
      </c>
      <c r="AF12" s="47">
        <v>-1</v>
      </c>
      <c r="AG12" s="47">
        <v>-1</v>
      </c>
      <c r="AH12" s="47">
        <v>0</v>
      </c>
      <c r="AI12" s="47">
        <v>1</v>
      </c>
    </row>
    <row r="13" spans="1:35" x14ac:dyDescent="0.35">
      <c r="A13" s="47" t="s">
        <v>27</v>
      </c>
      <c r="B13" s="53">
        <v>4742516</v>
      </c>
      <c r="C13" s="53">
        <v>4743137</v>
      </c>
      <c r="D13" s="49" t="s">
        <v>185</v>
      </c>
      <c r="E13" s="48" t="s">
        <v>404</v>
      </c>
      <c r="F13" s="47">
        <v>-1</v>
      </c>
      <c r="G13" s="47">
        <v>-1</v>
      </c>
      <c r="H13" s="47">
        <v>-1</v>
      </c>
      <c r="I13" s="47">
        <v>-1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-1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-1</v>
      </c>
      <c r="AB13" s="47">
        <v>0</v>
      </c>
      <c r="AC13" s="47">
        <v>-1</v>
      </c>
      <c r="AD13" s="47">
        <v>2</v>
      </c>
      <c r="AE13" s="47">
        <v>1</v>
      </c>
      <c r="AF13" s="47">
        <v>-1</v>
      </c>
      <c r="AG13" s="47">
        <v>-1</v>
      </c>
      <c r="AH13" s="47">
        <v>0</v>
      </c>
      <c r="AI13" s="47">
        <v>-1</v>
      </c>
    </row>
    <row r="14" spans="1:35" x14ac:dyDescent="0.35">
      <c r="A14" s="47">
        <v>1</v>
      </c>
      <c r="B14" s="53">
        <v>2722524</v>
      </c>
      <c r="C14" s="53">
        <v>2718595</v>
      </c>
      <c r="D14" s="49" t="s">
        <v>82</v>
      </c>
      <c r="E14" s="48" t="s">
        <v>405</v>
      </c>
      <c r="F14" s="47">
        <v>-1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-1</v>
      </c>
      <c r="M14" s="47">
        <v>-1</v>
      </c>
      <c r="N14" s="47">
        <v>0</v>
      </c>
      <c r="O14" s="47">
        <v>0</v>
      </c>
      <c r="P14" s="47">
        <v>-1</v>
      </c>
      <c r="Q14" s="47">
        <v>-1</v>
      </c>
      <c r="R14" s="47">
        <v>0</v>
      </c>
      <c r="S14" s="47">
        <v>-1</v>
      </c>
      <c r="T14" s="47">
        <v>0</v>
      </c>
      <c r="U14" s="47">
        <v>0</v>
      </c>
      <c r="V14" s="47">
        <v>0</v>
      </c>
      <c r="W14" s="47">
        <v>-1</v>
      </c>
      <c r="X14" s="47">
        <v>-1</v>
      </c>
      <c r="Y14" s="47">
        <v>-1</v>
      </c>
      <c r="Z14" s="47">
        <v>0</v>
      </c>
      <c r="AA14" s="47">
        <v>0</v>
      </c>
      <c r="AB14" s="47">
        <v>0</v>
      </c>
      <c r="AC14" s="47">
        <v>0</v>
      </c>
      <c r="AD14" s="47">
        <v>-1</v>
      </c>
      <c r="AE14" s="47">
        <v>-1</v>
      </c>
      <c r="AF14" s="47">
        <v>-1</v>
      </c>
      <c r="AG14" s="47">
        <v>0</v>
      </c>
      <c r="AH14" s="47">
        <v>-1</v>
      </c>
      <c r="AI14" s="47">
        <v>1</v>
      </c>
    </row>
    <row r="15" spans="1:35" x14ac:dyDescent="0.35">
      <c r="A15" s="47">
        <v>6</v>
      </c>
      <c r="B15" s="53">
        <v>1579963</v>
      </c>
      <c r="C15" s="53">
        <v>157531913</v>
      </c>
      <c r="D15" s="49" t="s">
        <v>43</v>
      </c>
      <c r="E15" s="48" t="s">
        <v>406</v>
      </c>
      <c r="F15" s="47">
        <v>2</v>
      </c>
      <c r="G15" s="47">
        <v>0</v>
      </c>
      <c r="H15" s="47">
        <v>0</v>
      </c>
      <c r="I15" s="47">
        <v>1</v>
      </c>
      <c r="J15" s="47">
        <v>0</v>
      </c>
      <c r="K15" s="47">
        <v>0</v>
      </c>
      <c r="L15" s="47">
        <v>1</v>
      </c>
      <c r="M15" s="47">
        <v>1</v>
      </c>
      <c r="N15" s="47">
        <v>1</v>
      </c>
      <c r="O15" s="47">
        <v>1</v>
      </c>
      <c r="P15" s="47">
        <v>0</v>
      </c>
      <c r="Q15" s="47">
        <v>1</v>
      </c>
      <c r="R15" s="47">
        <v>0</v>
      </c>
      <c r="S15" s="47">
        <v>0</v>
      </c>
      <c r="T15" s="47">
        <v>-1</v>
      </c>
      <c r="U15" s="47">
        <v>0</v>
      </c>
      <c r="V15" s="47">
        <v>0</v>
      </c>
      <c r="W15" s="47">
        <v>0</v>
      </c>
      <c r="X15" s="47">
        <v>-1</v>
      </c>
      <c r="Y15" s="47">
        <v>-1</v>
      </c>
      <c r="Z15" s="47">
        <v>0</v>
      </c>
      <c r="AA15" s="47">
        <v>0</v>
      </c>
      <c r="AB15" s="47">
        <v>0</v>
      </c>
      <c r="AC15" s="47">
        <v>0</v>
      </c>
      <c r="AD15" s="47">
        <v>-1</v>
      </c>
      <c r="AE15" s="47">
        <v>0</v>
      </c>
      <c r="AF15" s="47">
        <v>1</v>
      </c>
      <c r="AG15" s="47">
        <v>0</v>
      </c>
      <c r="AH15" s="47">
        <v>0</v>
      </c>
      <c r="AI15" s="47">
        <v>1</v>
      </c>
    </row>
    <row r="16" spans="1:35" x14ac:dyDescent="0.35">
      <c r="A16" s="47">
        <v>12</v>
      </c>
      <c r="B16" s="53">
        <v>46123448</v>
      </c>
      <c r="C16" s="53">
        <v>4631823</v>
      </c>
      <c r="D16" s="49" t="s">
        <v>117</v>
      </c>
      <c r="E16" s="48" t="s">
        <v>403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1</v>
      </c>
      <c r="Q16" s="47">
        <v>1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-1</v>
      </c>
      <c r="Y16" s="47">
        <v>-1</v>
      </c>
      <c r="Z16" s="47">
        <v>0</v>
      </c>
      <c r="AA16" s="47">
        <v>0</v>
      </c>
      <c r="AB16" s="47">
        <v>0</v>
      </c>
      <c r="AC16" s="47">
        <v>0</v>
      </c>
      <c r="AD16" s="47">
        <v>-1</v>
      </c>
      <c r="AE16" s="47">
        <v>-1</v>
      </c>
      <c r="AF16" s="47">
        <v>0</v>
      </c>
      <c r="AG16" s="47">
        <v>0</v>
      </c>
      <c r="AH16" s="47">
        <v>0</v>
      </c>
      <c r="AI16" s="47">
        <v>1</v>
      </c>
    </row>
    <row r="17" spans="1:35" x14ac:dyDescent="0.35">
      <c r="A17" s="47">
        <v>1</v>
      </c>
      <c r="B17" s="53">
        <v>6366159</v>
      </c>
      <c r="C17" s="53">
        <v>6385673</v>
      </c>
      <c r="D17" s="49" t="s">
        <v>186</v>
      </c>
      <c r="E17" s="48" t="s">
        <v>407</v>
      </c>
      <c r="F17" s="47">
        <v>1</v>
      </c>
      <c r="G17" s="47">
        <v>0</v>
      </c>
      <c r="H17" s="47">
        <v>1</v>
      </c>
      <c r="I17" s="47">
        <v>1</v>
      </c>
      <c r="J17" s="47">
        <v>1</v>
      </c>
      <c r="K17" s="47">
        <v>0</v>
      </c>
      <c r="L17" s="47">
        <v>-1</v>
      </c>
      <c r="M17" s="47">
        <v>0</v>
      </c>
      <c r="N17" s="47">
        <v>0</v>
      </c>
      <c r="O17" s="47">
        <v>0</v>
      </c>
      <c r="P17" s="47">
        <v>0</v>
      </c>
      <c r="Q17" s="47">
        <v>1</v>
      </c>
      <c r="R17" s="47">
        <v>0</v>
      </c>
      <c r="S17" s="47">
        <v>1</v>
      </c>
      <c r="T17" s="47">
        <v>-1</v>
      </c>
      <c r="U17" s="47">
        <v>0</v>
      </c>
      <c r="V17" s="47">
        <v>0</v>
      </c>
      <c r="W17" s="47">
        <v>0</v>
      </c>
      <c r="X17" s="47">
        <v>-1</v>
      </c>
      <c r="Y17" s="47">
        <v>-1</v>
      </c>
      <c r="Z17" s="47">
        <v>1</v>
      </c>
      <c r="AA17" s="47">
        <v>1</v>
      </c>
      <c r="AB17" s="47">
        <v>0</v>
      </c>
      <c r="AC17" s="47">
        <v>0</v>
      </c>
      <c r="AD17" s="47">
        <v>-1</v>
      </c>
      <c r="AE17" s="47">
        <v>0</v>
      </c>
      <c r="AF17" s="47">
        <v>-1</v>
      </c>
      <c r="AG17" s="47">
        <v>1</v>
      </c>
      <c r="AH17" s="47">
        <v>-1</v>
      </c>
      <c r="AI17" s="47">
        <v>1</v>
      </c>
    </row>
    <row r="18" spans="1:35" x14ac:dyDescent="0.35">
      <c r="A18" s="47">
        <v>2</v>
      </c>
      <c r="B18" s="53">
        <v>3946155</v>
      </c>
      <c r="C18" s="53">
        <v>3127122</v>
      </c>
      <c r="D18" s="49" t="s">
        <v>172</v>
      </c>
      <c r="E18" s="48" t="s">
        <v>408</v>
      </c>
      <c r="F18" s="47">
        <v>1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</v>
      </c>
      <c r="M18" s="47">
        <v>1</v>
      </c>
      <c r="N18" s="47">
        <v>0</v>
      </c>
      <c r="O18" s="47">
        <v>0</v>
      </c>
      <c r="P18" s="47">
        <v>1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1</v>
      </c>
      <c r="Y18" s="47">
        <v>1</v>
      </c>
      <c r="Z18" s="47">
        <v>0</v>
      </c>
      <c r="AA18" s="47">
        <v>0</v>
      </c>
      <c r="AB18" s="47">
        <v>1</v>
      </c>
      <c r="AC18" s="47">
        <v>1</v>
      </c>
      <c r="AD18" s="47">
        <v>0</v>
      </c>
      <c r="AE18" s="47">
        <v>0</v>
      </c>
      <c r="AF18" s="47">
        <v>1</v>
      </c>
      <c r="AG18" s="47">
        <v>1</v>
      </c>
      <c r="AH18" s="47">
        <v>0</v>
      </c>
      <c r="AI18" s="47">
        <v>0</v>
      </c>
    </row>
    <row r="19" spans="1:35" x14ac:dyDescent="0.35">
      <c r="A19" s="47">
        <v>2</v>
      </c>
      <c r="B19" s="53">
        <v>25956622</v>
      </c>
      <c r="C19" s="53">
        <v>2611385</v>
      </c>
      <c r="D19" s="49" t="s">
        <v>187</v>
      </c>
      <c r="E19" s="48" t="s">
        <v>409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1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1</v>
      </c>
      <c r="AB19" s="47">
        <v>1</v>
      </c>
      <c r="AC19" s="47">
        <v>1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</row>
    <row r="20" spans="1:35" x14ac:dyDescent="0.35">
      <c r="A20" s="47">
        <v>11</v>
      </c>
      <c r="B20" s="53">
        <v>1893211</v>
      </c>
      <c r="C20" s="53">
        <v>18239829</v>
      </c>
      <c r="D20" s="49" t="s">
        <v>47</v>
      </c>
      <c r="E20" s="48" t="s">
        <v>410</v>
      </c>
      <c r="F20" s="47">
        <v>1</v>
      </c>
      <c r="G20" s="47">
        <v>1</v>
      </c>
      <c r="H20" s="47">
        <v>0</v>
      </c>
      <c r="I20" s="47">
        <v>0</v>
      </c>
      <c r="J20" s="47">
        <v>-1</v>
      </c>
      <c r="K20" s="47">
        <v>0</v>
      </c>
      <c r="L20" s="47">
        <v>-1</v>
      </c>
      <c r="M20" s="47">
        <v>-1</v>
      </c>
      <c r="N20" s="47">
        <v>-1</v>
      </c>
      <c r="O20" s="47">
        <v>0</v>
      </c>
      <c r="P20" s="47">
        <v>-1</v>
      </c>
      <c r="Q20" s="47">
        <v>-1</v>
      </c>
      <c r="R20" s="47">
        <v>0</v>
      </c>
      <c r="S20" s="47">
        <v>0</v>
      </c>
      <c r="T20" s="47">
        <v>-1</v>
      </c>
      <c r="U20" s="47">
        <v>-1</v>
      </c>
      <c r="V20" s="47">
        <v>0</v>
      </c>
      <c r="W20" s="47">
        <v>0</v>
      </c>
      <c r="X20" s="47">
        <v>-1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</row>
    <row r="21" spans="1:35" x14ac:dyDescent="0.35">
      <c r="A21" s="47">
        <v>3</v>
      </c>
      <c r="B21" s="53">
        <v>14216877</v>
      </c>
      <c r="C21" s="53">
        <v>142297668</v>
      </c>
      <c r="D21" s="49" t="s">
        <v>60</v>
      </c>
      <c r="E21" s="48" t="s">
        <v>411</v>
      </c>
      <c r="F21" s="47">
        <v>0</v>
      </c>
      <c r="G21" s="47">
        <v>0</v>
      </c>
      <c r="H21" s="47">
        <v>1</v>
      </c>
      <c r="I21" s="47">
        <v>1</v>
      </c>
      <c r="J21" s="47">
        <v>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</v>
      </c>
      <c r="Q21" s="47">
        <v>0</v>
      </c>
      <c r="R21" s="47">
        <v>0</v>
      </c>
      <c r="S21" s="47">
        <v>1</v>
      </c>
      <c r="T21" s="47">
        <v>1</v>
      </c>
      <c r="U21" s="47">
        <v>1</v>
      </c>
      <c r="V21" s="47">
        <v>0</v>
      </c>
      <c r="W21" s="47">
        <v>1</v>
      </c>
      <c r="X21" s="47">
        <v>2</v>
      </c>
      <c r="Y21" s="47">
        <v>2</v>
      </c>
      <c r="Z21" s="47">
        <v>0</v>
      </c>
      <c r="AA21" s="47">
        <v>1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</row>
    <row r="22" spans="1:35" x14ac:dyDescent="0.35">
      <c r="A22" s="47" t="s">
        <v>27</v>
      </c>
      <c r="B22" s="53">
        <v>7676356</v>
      </c>
      <c r="C22" s="53">
        <v>774172</v>
      </c>
      <c r="D22" s="49" t="s">
        <v>53</v>
      </c>
      <c r="E22" s="48" t="s">
        <v>412</v>
      </c>
      <c r="F22" s="47">
        <v>-1</v>
      </c>
      <c r="G22" s="47">
        <v>-1</v>
      </c>
      <c r="H22" s="47">
        <v>-1</v>
      </c>
      <c r="I22" s="47">
        <v>-1</v>
      </c>
      <c r="J22" s="47">
        <v>0</v>
      </c>
      <c r="K22" s="47">
        <v>0</v>
      </c>
      <c r="L22" s="47">
        <v>-1</v>
      </c>
      <c r="M22" s="47">
        <v>0</v>
      </c>
      <c r="N22" s="47">
        <v>0</v>
      </c>
      <c r="O22" s="47">
        <v>0</v>
      </c>
      <c r="P22" s="47">
        <v>-1</v>
      </c>
      <c r="Q22" s="47">
        <v>-1</v>
      </c>
      <c r="R22" s="47">
        <v>0</v>
      </c>
      <c r="S22" s="47">
        <v>0</v>
      </c>
      <c r="T22" s="47">
        <v>-1</v>
      </c>
      <c r="U22" s="47">
        <v>-1</v>
      </c>
      <c r="V22" s="47">
        <v>0</v>
      </c>
      <c r="W22" s="47">
        <v>0</v>
      </c>
      <c r="X22" s="47">
        <v>1</v>
      </c>
      <c r="Y22" s="47">
        <v>0</v>
      </c>
      <c r="Z22" s="47">
        <v>-1</v>
      </c>
      <c r="AA22" s="47">
        <v>-1</v>
      </c>
      <c r="AB22" s="47">
        <v>0</v>
      </c>
      <c r="AC22" s="47">
        <v>-1</v>
      </c>
      <c r="AD22" s="47">
        <v>1</v>
      </c>
      <c r="AE22" s="47">
        <v>1</v>
      </c>
      <c r="AF22" s="47">
        <v>-1</v>
      </c>
      <c r="AG22" s="47">
        <v>-1</v>
      </c>
      <c r="AH22" s="47">
        <v>0</v>
      </c>
      <c r="AI22" s="47">
        <v>0</v>
      </c>
    </row>
    <row r="23" spans="1:35" x14ac:dyDescent="0.35">
      <c r="A23" s="47">
        <v>2</v>
      </c>
      <c r="B23" s="53">
        <v>54944445</v>
      </c>
      <c r="C23" s="53">
        <v>54967393</v>
      </c>
      <c r="D23" s="49" t="s">
        <v>188</v>
      </c>
      <c r="E23" s="48" t="s">
        <v>397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1</v>
      </c>
      <c r="O23" s="47">
        <v>0</v>
      </c>
      <c r="P23" s="47">
        <v>1</v>
      </c>
      <c r="Q23" s="47">
        <v>0</v>
      </c>
      <c r="R23" s="47">
        <v>0</v>
      </c>
      <c r="S23" s="47">
        <v>1</v>
      </c>
      <c r="T23" s="47">
        <v>0</v>
      </c>
      <c r="U23" s="47">
        <v>0</v>
      </c>
      <c r="V23" s="47">
        <v>1</v>
      </c>
      <c r="W23" s="47">
        <v>1</v>
      </c>
      <c r="X23" s="47">
        <v>1</v>
      </c>
      <c r="Y23" s="47">
        <v>1</v>
      </c>
      <c r="Z23" s="47">
        <v>0</v>
      </c>
      <c r="AA23" s="47">
        <v>1</v>
      </c>
      <c r="AB23" s="47">
        <v>1</v>
      </c>
      <c r="AC23" s="47">
        <v>1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</row>
    <row r="24" spans="1:35" x14ac:dyDescent="0.35">
      <c r="A24" s="47">
        <v>17</v>
      </c>
      <c r="B24" s="53">
        <v>81856</v>
      </c>
      <c r="C24" s="53">
        <v>8113918</v>
      </c>
      <c r="D24" s="49" t="s">
        <v>189</v>
      </c>
      <c r="E24" s="48" t="s">
        <v>400</v>
      </c>
      <c r="F24" s="47">
        <v>1</v>
      </c>
      <c r="G24" s="47">
        <v>0</v>
      </c>
      <c r="H24" s="47">
        <v>-1</v>
      </c>
      <c r="I24" s="47">
        <v>0</v>
      </c>
      <c r="J24" s="47">
        <v>0</v>
      </c>
      <c r="K24" s="47">
        <v>0</v>
      </c>
      <c r="L24" s="47">
        <v>0</v>
      </c>
      <c r="M24" s="47">
        <v>-1</v>
      </c>
      <c r="N24" s="47">
        <v>-1</v>
      </c>
      <c r="O24" s="47">
        <v>0</v>
      </c>
      <c r="P24" s="47">
        <v>-1</v>
      </c>
      <c r="Q24" s="47">
        <v>-1</v>
      </c>
      <c r="R24" s="47">
        <v>0</v>
      </c>
      <c r="S24" s="47">
        <v>0</v>
      </c>
      <c r="T24" s="47">
        <v>-1</v>
      </c>
      <c r="U24" s="47">
        <v>0</v>
      </c>
      <c r="V24" s="47">
        <v>0</v>
      </c>
      <c r="W24" s="47">
        <v>0</v>
      </c>
      <c r="X24" s="47">
        <v>-1</v>
      </c>
      <c r="Y24" s="47">
        <v>0</v>
      </c>
      <c r="Z24" s="47">
        <v>0</v>
      </c>
      <c r="AA24" s="47">
        <v>0</v>
      </c>
      <c r="AB24" s="47">
        <v>-1</v>
      </c>
      <c r="AC24" s="47">
        <v>0</v>
      </c>
      <c r="AD24" s="47">
        <v>-1</v>
      </c>
      <c r="AE24" s="47">
        <v>-1</v>
      </c>
      <c r="AF24" s="47">
        <v>-1</v>
      </c>
      <c r="AG24" s="47">
        <v>-1</v>
      </c>
      <c r="AH24" s="47">
        <v>-1</v>
      </c>
      <c r="AI24" s="47">
        <v>0</v>
      </c>
    </row>
    <row r="25" spans="1:35" x14ac:dyDescent="0.35">
      <c r="A25" s="47">
        <v>16</v>
      </c>
      <c r="B25" s="53">
        <v>33744</v>
      </c>
      <c r="C25" s="53">
        <v>42673</v>
      </c>
      <c r="D25" s="49" t="s">
        <v>190</v>
      </c>
      <c r="E25" s="48" t="s">
        <v>413</v>
      </c>
      <c r="F25" s="47">
        <v>1</v>
      </c>
      <c r="G25" s="47">
        <v>0</v>
      </c>
      <c r="H25" s="47">
        <v>0</v>
      </c>
      <c r="I25" s="47">
        <v>0</v>
      </c>
      <c r="J25" s="47">
        <v>-1</v>
      </c>
      <c r="K25" s="47">
        <v>-1</v>
      </c>
      <c r="L25" s="47">
        <v>1</v>
      </c>
      <c r="M25" s="47">
        <v>0</v>
      </c>
      <c r="N25" s="47">
        <v>-1</v>
      </c>
      <c r="O25" s="47">
        <v>-1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-1</v>
      </c>
      <c r="AA25" s="47">
        <v>-1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1</v>
      </c>
      <c r="AI25" s="47">
        <v>0</v>
      </c>
    </row>
    <row r="26" spans="1:35" x14ac:dyDescent="0.35">
      <c r="A26" s="47">
        <v>17</v>
      </c>
      <c r="B26" s="53">
        <v>63524681</v>
      </c>
      <c r="C26" s="53">
        <v>63557765</v>
      </c>
      <c r="D26" s="49" t="s">
        <v>29</v>
      </c>
      <c r="E26" s="48" t="s">
        <v>414</v>
      </c>
      <c r="F26" s="47">
        <v>1</v>
      </c>
      <c r="G26" s="47">
        <v>0</v>
      </c>
      <c r="H26" s="47">
        <v>-1</v>
      </c>
      <c r="I26" s="47">
        <v>0</v>
      </c>
      <c r="J26" s="47">
        <v>1</v>
      </c>
      <c r="K26" s="47">
        <v>0</v>
      </c>
      <c r="L26" s="47">
        <v>1</v>
      </c>
      <c r="M26" s="47">
        <v>1</v>
      </c>
      <c r="N26" s="47">
        <v>-1</v>
      </c>
      <c r="O26" s="47">
        <v>1</v>
      </c>
      <c r="P26" s="47">
        <v>-2</v>
      </c>
      <c r="Q26" s="47">
        <v>-2</v>
      </c>
      <c r="R26" s="47">
        <v>0</v>
      </c>
      <c r="S26" s="47">
        <v>0</v>
      </c>
      <c r="T26" s="47">
        <v>1</v>
      </c>
      <c r="U26" s="47">
        <v>0</v>
      </c>
      <c r="V26" s="47">
        <v>0</v>
      </c>
      <c r="W26" s="47">
        <v>1</v>
      </c>
      <c r="X26" s="47">
        <v>1</v>
      </c>
      <c r="Y26" s="47">
        <v>1</v>
      </c>
      <c r="Z26" s="47">
        <v>0</v>
      </c>
      <c r="AA26" s="47">
        <v>0</v>
      </c>
      <c r="AB26" s="47">
        <v>0</v>
      </c>
      <c r="AC26" s="47">
        <v>0</v>
      </c>
      <c r="AD26" s="47">
        <v>1</v>
      </c>
      <c r="AE26" s="47">
        <v>1</v>
      </c>
      <c r="AF26" s="47">
        <v>0</v>
      </c>
      <c r="AG26" s="47">
        <v>0</v>
      </c>
      <c r="AH26" s="47">
        <v>1</v>
      </c>
      <c r="AI26" s="47">
        <v>0</v>
      </c>
    </row>
    <row r="27" spans="1:35" x14ac:dyDescent="0.35">
      <c r="A27" s="47">
        <v>19</v>
      </c>
      <c r="B27" s="53">
        <v>4172518</v>
      </c>
      <c r="C27" s="53">
        <v>41767671</v>
      </c>
      <c r="D27" s="49" t="s">
        <v>191</v>
      </c>
      <c r="E27" s="48" t="s">
        <v>397</v>
      </c>
      <c r="F27" s="47">
        <v>-1</v>
      </c>
      <c r="G27" s="47">
        <v>0</v>
      </c>
      <c r="H27" s="47">
        <v>1</v>
      </c>
      <c r="I27" s="47">
        <v>0</v>
      </c>
      <c r="J27" s="47">
        <v>0</v>
      </c>
      <c r="K27" s="47">
        <v>-1</v>
      </c>
      <c r="L27" s="47">
        <v>1</v>
      </c>
      <c r="M27" s="47">
        <v>0</v>
      </c>
      <c r="N27" s="47">
        <v>1</v>
      </c>
      <c r="O27" s="47">
        <v>0</v>
      </c>
      <c r="P27" s="47">
        <v>-1</v>
      </c>
      <c r="Q27" s="47">
        <v>0</v>
      </c>
      <c r="R27" s="47">
        <v>-1</v>
      </c>
      <c r="S27" s="47">
        <v>0</v>
      </c>
      <c r="T27" s="47">
        <v>0</v>
      </c>
      <c r="U27" s="47">
        <v>-1</v>
      </c>
      <c r="V27" s="47">
        <v>0</v>
      </c>
      <c r="W27" s="47">
        <v>0</v>
      </c>
      <c r="X27" s="47">
        <v>0</v>
      </c>
      <c r="Y27" s="47">
        <v>-1</v>
      </c>
      <c r="Z27" s="47">
        <v>0</v>
      </c>
      <c r="AA27" s="47">
        <v>0</v>
      </c>
      <c r="AB27" s="47">
        <v>-1</v>
      </c>
      <c r="AC27" s="47">
        <v>0</v>
      </c>
      <c r="AD27" s="47">
        <v>1</v>
      </c>
      <c r="AE27" s="47">
        <v>0</v>
      </c>
      <c r="AF27" s="47">
        <v>0</v>
      </c>
      <c r="AG27" s="47">
        <v>0</v>
      </c>
      <c r="AH27" s="47">
        <v>-1</v>
      </c>
      <c r="AI27" s="47">
        <v>0</v>
      </c>
    </row>
    <row r="28" spans="1:35" x14ac:dyDescent="0.35">
      <c r="A28" s="47">
        <v>15</v>
      </c>
      <c r="B28" s="53">
        <v>453675</v>
      </c>
      <c r="C28" s="53">
        <v>451175</v>
      </c>
      <c r="D28" s="49" t="s">
        <v>192</v>
      </c>
      <c r="E28" s="48" t="s">
        <v>412</v>
      </c>
      <c r="F28" s="47">
        <v>1</v>
      </c>
      <c r="G28" s="47">
        <v>0</v>
      </c>
      <c r="H28" s="47">
        <v>-1</v>
      </c>
      <c r="I28" s="47">
        <v>0</v>
      </c>
      <c r="J28" s="47">
        <v>0</v>
      </c>
      <c r="K28" s="47">
        <v>0</v>
      </c>
      <c r="L28" s="47">
        <v>-1</v>
      </c>
      <c r="M28" s="47">
        <v>0</v>
      </c>
      <c r="N28" s="47">
        <v>-1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-1</v>
      </c>
      <c r="U28" s="47">
        <v>-1</v>
      </c>
      <c r="V28" s="47">
        <v>0</v>
      </c>
      <c r="W28" s="47">
        <v>0</v>
      </c>
      <c r="X28" s="47">
        <v>-1</v>
      </c>
      <c r="Y28" s="47">
        <v>-1</v>
      </c>
      <c r="Z28" s="47">
        <v>1</v>
      </c>
      <c r="AA28" s="47">
        <v>1</v>
      </c>
      <c r="AB28" s="47">
        <v>0</v>
      </c>
      <c r="AC28" s="47">
        <v>0</v>
      </c>
      <c r="AD28" s="47">
        <v>-1</v>
      </c>
      <c r="AE28" s="47">
        <v>0</v>
      </c>
      <c r="AF28" s="47">
        <v>-1</v>
      </c>
      <c r="AG28" s="47">
        <v>1</v>
      </c>
      <c r="AH28" s="47">
        <v>0</v>
      </c>
      <c r="AI28" s="47">
        <v>0</v>
      </c>
    </row>
    <row r="29" spans="1:35" x14ac:dyDescent="0.35">
      <c r="A29" s="47">
        <v>3</v>
      </c>
      <c r="B29" s="53">
        <v>5243529</v>
      </c>
      <c r="C29" s="53">
        <v>52444366</v>
      </c>
      <c r="D29" s="49" t="s">
        <v>118</v>
      </c>
      <c r="E29" s="48" t="s">
        <v>415</v>
      </c>
      <c r="F29" s="47">
        <v>0</v>
      </c>
      <c r="G29" s="47">
        <v>0</v>
      </c>
      <c r="H29" s="47">
        <v>0</v>
      </c>
      <c r="I29" s="47">
        <v>-1</v>
      </c>
      <c r="J29" s="47">
        <v>0</v>
      </c>
      <c r="K29" s="47">
        <v>-1</v>
      </c>
      <c r="L29" s="47">
        <v>-1</v>
      </c>
      <c r="M29" s="47">
        <v>0</v>
      </c>
      <c r="N29" s="47">
        <v>0</v>
      </c>
      <c r="O29" s="47">
        <v>-1</v>
      </c>
      <c r="P29" s="47">
        <v>0</v>
      </c>
      <c r="Q29" s="47">
        <v>-1</v>
      </c>
      <c r="R29" s="47">
        <v>0</v>
      </c>
      <c r="S29" s="47">
        <v>0</v>
      </c>
      <c r="T29" s="47">
        <v>0</v>
      </c>
      <c r="U29" s="47">
        <v>1</v>
      </c>
      <c r="V29" s="47">
        <v>0</v>
      </c>
      <c r="W29" s="47">
        <v>0</v>
      </c>
      <c r="X29" s="47">
        <v>-1</v>
      </c>
      <c r="Y29" s="47">
        <v>-1</v>
      </c>
      <c r="Z29" s="47">
        <v>0</v>
      </c>
      <c r="AA29" s="47">
        <v>0</v>
      </c>
      <c r="AB29" s="47">
        <v>0</v>
      </c>
      <c r="AC29" s="47">
        <v>0</v>
      </c>
      <c r="AD29" s="47">
        <v>-1</v>
      </c>
      <c r="AE29" s="47">
        <v>-1</v>
      </c>
      <c r="AF29" s="47">
        <v>-1</v>
      </c>
      <c r="AG29" s="47">
        <v>0</v>
      </c>
      <c r="AH29" s="47">
        <v>0</v>
      </c>
      <c r="AI29" s="47">
        <v>-1</v>
      </c>
    </row>
    <row r="30" spans="1:35" x14ac:dyDescent="0.35">
      <c r="A30" s="47">
        <v>2</v>
      </c>
      <c r="B30" s="53">
        <v>2155937</v>
      </c>
      <c r="C30" s="53">
        <v>215674428</v>
      </c>
      <c r="D30" s="49" t="s">
        <v>109</v>
      </c>
      <c r="E30" s="48" t="s">
        <v>416</v>
      </c>
      <c r="F30" s="47">
        <v>0</v>
      </c>
      <c r="G30" s="47">
        <v>0</v>
      </c>
      <c r="H30" s="47">
        <v>0</v>
      </c>
      <c r="I30" s="47">
        <v>0</v>
      </c>
      <c r="J30" s="47">
        <v>1</v>
      </c>
      <c r="K30" s="47">
        <v>1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1</v>
      </c>
      <c r="U30" s="47">
        <v>0</v>
      </c>
      <c r="V30" s="47">
        <v>0</v>
      </c>
      <c r="W30" s="47">
        <v>0</v>
      </c>
      <c r="X30" s="47">
        <v>1</v>
      </c>
      <c r="Y30" s="47">
        <v>1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</row>
    <row r="31" spans="1:35" x14ac:dyDescent="0.35">
      <c r="A31" s="47">
        <v>19</v>
      </c>
      <c r="B31" s="53">
        <v>4772481</v>
      </c>
      <c r="C31" s="53">
        <v>4773623</v>
      </c>
      <c r="D31" s="49" t="s">
        <v>193</v>
      </c>
      <c r="E31" s="48" t="s">
        <v>417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-1</v>
      </c>
      <c r="L31" s="47">
        <v>0</v>
      </c>
      <c r="M31" s="47">
        <v>-1</v>
      </c>
      <c r="N31" s="47">
        <v>0</v>
      </c>
      <c r="O31" s="47">
        <v>0</v>
      </c>
      <c r="P31" s="47">
        <v>-1</v>
      </c>
      <c r="Q31" s="47">
        <v>0</v>
      </c>
      <c r="R31" s="47">
        <v>-1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-1</v>
      </c>
      <c r="Y31" s="47">
        <v>-1</v>
      </c>
      <c r="Z31" s="47">
        <v>0</v>
      </c>
      <c r="AA31" s="47">
        <v>0</v>
      </c>
      <c r="AB31" s="47">
        <v>0</v>
      </c>
      <c r="AC31" s="47">
        <v>0</v>
      </c>
      <c r="AD31" s="47">
        <v>-1</v>
      </c>
      <c r="AE31" s="47">
        <v>0</v>
      </c>
      <c r="AF31" s="47">
        <v>0</v>
      </c>
      <c r="AG31" s="47">
        <v>0</v>
      </c>
      <c r="AH31" s="47">
        <v>1</v>
      </c>
      <c r="AI31" s="47">
        <v>1</v>
      </c>
    </row>
    <row r="32" spans="1:35" x14ac:dyDescent="0.35">
      <c r="A32" s="47">
        <v>18</v>
      </c>
      <c r="B32" s="53">
        <v>679579</v>
      </c>
      <c r="C32" s="53">
        <v>6987361</v>
      </c>
      <c r="D32" s="49" t="s">
        <v>194</v>
      </c>
      <c r="E32" s="48" t="s">
        <v>418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-1</v>
      </c>
      <c r="O32" s="47">
        <v>0</v>
      </c>
      <c r="P32" s="47">
        <v>-1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-1</v>
      </c>
      <c r="X32" s="47">
        <v>0</v>
      </c>
      <c r="Y32" s="47">
        <v>0</v>
      </c>
      <c r="Z32" s="47">
        <v>0</v>
      </c>
      <c r="AA32" s="47">
        <v>0</v>
      </c>
      <c r="AB32" s="47">
        <v>-1</v>
      </c>
      <c r="AC32" s="47">
        <v>-1</v>
      </c>
      <c r="AD32" s="47">
        <v>-1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</row>
    <row r="33" spans="1:35" x14ac:dyDescent="0.35">
      <c r="A33" s="47">
        <v>2</v>
      </c>
      <c r="B33" s="53">
        <v>3252255</v>
      </c>
      <c r="C33" s="53">
        <v>3311792</v>
      </c>
      <c r="D33" s="49" t="s">
        <v>195</v>
      </c>
      <c r="E33" s="48" t="s">
        <v>408</v>
      </c>
      <c r="F33" s="47">
        <v>1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1</v>
      </c>
      <c r="Q33" s="47">
        <v>1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1</v>
      </c>
      <c r="AC33" s="47">
        <v>0</v>
      </c>
      <c r="AD33" s="47">
        <v>0</v>
      </c>
      <c r="AE33" s="47">
        <v>0</v>
      </c>
      <c r="AF33" s="47">
        <v>1</v>
      </c>
      <c r="AG33" s="47">
        <v>1</v>
      </c>
      <c r="AH33" s="47">
        <v>0</v>
      </c>
      <c r="AI33" s="47">
        <v>0</v>
      </c>
    </row>
    <row r="34" spans="1:35" x14ac:dyDescent="0.35">
      <c r="A34" s="47">
        <v>2</v>
      </c>
      <c r="B34" s="53">
        <v>111876955</v>
      </c>
      <c r="C34" s="53">
        <v>11192624</v>
      </c>
      <c r="D34" s="49" t="s">
        <v>196</v>
      </c>
      <c r="E34" s="48" t="s">
        <v>419</v>
      </c>
      <c r="F34" s="47">
        <v>1</v>
      </c>
      <c r="G34" s="47">
        <v>0</v>
      </c>
      <c r="H34" s="47">
        <v>0</v>
      </c>
      <c r="I34" s="47">
        <v>0</v>
      </c>
      <c r="J34" s="47">
        <v>0</v>
      </c>
      <c r="K34" s="47">
        <v>1</v>
      </c>
      <c r="L34" s="47">
        <v>0</v>
      </c>
      <c r="M34" s="47">
        <v>-1</v>
      </c>
      <c r="N34" s="47">
        <v>0</v>
      </c>
      <c r="O34" s="47">
        <v>1</v>
      </c>
      <c r="P34" s="47">
        <v>1</v>
      </c>
      <c r="Q34" s="47">
        <v>1</v>
      </c>
      <c r="R34" s="47">
        <v>1</v>
      </c>
      <c r="S34" s="47">
        <v>1</v>
      </c>
      <c r="T34" s="47">
        <v>0</v>
      </c>
      <c r="U34" s="47">
        <v>1</v>
      </c>
      <c r="V34" s="47">
        <v>1</v>
      </c>
      <c r="W34" s="47">
        <v>0</v>
      </c>
      <c r="X34" s="47">
        <v>-1</v>
      </c>
      <c r="Y34" s="47">
        <v>-1</v>
      </c>
      <c r="Z34" s="47">
        <v>0</v>
      </c>
      <c r="AA34" s="47">
        <v>0</v>
      </c>
      <c r="AB34" s="47">
        <v>1</v>
      </c>
      <c r="AC34" s="47">
        <v>1</v>
      </c>
      <c r="AD34" s="47">
        <v>-1</v>
      </c>
      <c r="AE34" s="47">
        <v>-1</v>
      </c>
      <c r="AF34" s="47">
        <v>0</v>
      </c>
      <c r="AG34" s="47">
        <v>0</v>
      </c>
      <c r="AH34" s="47">
        <v>0</v>
      </c>
      <c r="AI34" s="47">
        <v>1</v>
      </c>
    </row>
    <row r="35" spans="1:35" x14ac:dyDescent="0.35">
      <c r="A35" s="47">
        <v>3</v>
      </c>
      <c r="B35" s="53">
        <v>187439165</v>
      </c>
      <c r="C35" s="53">
        <v>187463515</v>
      </c>
      <c r="D35" s="49" t="s">
        <v>197</v>
      </c>
      <c r="E35" s="48" t="s">
        <v>420</v>
      </c>
      <c r="F35" s="47">
        <v>0</v>
      </c>
      <c r="G35" s="47">
        <v>0</v>
      </c>
      <c r="H35" s="47">
        <v>1</v>
      </c>
      <c r="I35" s="47">
        <v>1</v>
      </c>
      <c r="J35" s="47">
        <v>1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1</v>
      </c>
      <c r="Q35" s="47">
        <v>0</v>
      </c>
      <c r="R35" s="47">
        <v>0</v>
      </c>
      <c r="S35" s="47">
        <v>0</v>
      </c>
      <c r="T35" s="47">
        <v>1</v>
      </c>
      <c r="U35" s="47">
        <v>1</v>
      </c>
      <c r="V35" s="47">
        <v>0</v>
      </c>
      <c r="W35" s="47">
        <v>1</v>
      </c>
      <c r="X35" s="47">
        <v>0</v>
      </c>
      <c r="Y35" s="47">
        <v>-1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-1</v>
      </c>
      <c r="AG35" s="47">
        <v>0</v>
      </c>
      <c r="AH35" s="47">
        <v>0</v>
      </c>
      <c r="AI35" s="47">
        <v>0</v>
      </c>
    </row>
    <row r="36" spans="1:35" x14ac:dyDescent="0.35">
      <c r="A36" s="47" t="s">
        <v>27</v>
      </c>
      <c r="B36" s="53">
        <v>399968</v>
      </c>
      <c r="C36" s="53">
        <v>436582</v>
      </c>
      <c r="D36" s="49" t="s">
        <v>83</v>
      </c>
      <c r="E36" s="48" t="s">
        <v>421</v>
      </c>
      <c r="F36" s="47">
        <v>-1</v>
      </c>
      <c r="G36" s="47">
        <v>-1</v>
      </c>
      <c r="H36" s="47">
        <v>-1</v>
      </c>
      <c r="I36" s="47">
        <v>-1</v>
      </c>
      <c r="J36" s="47">
        <v>0</v>
      </c>
      <c r="K36" s="47">
        <v>0</v>
      </c>
      <c r="L36" s="47">
        <v>-1</v>
      </c>
      <c r="M36" s="47">
        <v>0</v>
      </c>
      <c r="N36" s="47">
        <v>0</v>
      </c>
      <c r="O36" s="47">
        <v>0</v>
      </c>
      <c r="P36" s="47">
        <v>0</v>
      </c>
      <c r="Q36" s="47">
        <v>1</v>
      </c>
      <c r="R36" s="47">
        <v>-1</v>
      </c>
      <c r="S36" s="47">
        <v>0</v>
      </c>
      <c r="T36" s="47">
        <v>0</v>
      </c>
      <c r="U36" s="47">
        <v>0</v>
      </c>
      <c r="V36" s="47">
        <v>0</v>
      </c>
      <c r="W36" s="47">
        <v>-1</v>
      </c>
      <c r="X36" s="47">
        <v>-1</v>
      </c>
      <c r="Y36" s="47">
        <v>0</v>
      </c>
      <c r="Z36" s="47">
        <v>0</v>
      </c>
      <c r="AA36" s="47">
        <v>-1</v>
      </c>
      <c r="AB36" s="47">
        <v>0</v>
      </c>
      <c r="AC36" s="47">
        <v>-1</v>
      </c>
      <c r="AD36" s="47">
        <v>0</v>
      </c>
      <c r="AE36" s="47">
        <v>0</v>
      </c>
      <c r="AF36" s="47">
        <v>-1</v>
      </c>
      <c r="AG36" s="47">
        <v>0</v>
      </c>
      <c r="AH36" s="47">
        <v>0</v>
      </c>
      <c r="AI36" s="47">
        <v>1</v>
      </c>
    </row>
    <row r="37" spans="1:35" x14ac:dyDescent="0.35">
      <c r="A37" s="47">
        <v>15</v>
      </c>
      <c r="B37" s="53">
        <v>9126558</v>
      </c>
      <c r="C37" s="53">
        <v>91358859</v>
      </c>
      <c r="D37" s="49" t="s">
        <v>158</v>
      </c>
      <c r="E37" s="48" t="s">
        <v>422</v>
      </c>
      <c r="F37" s="47">
        <v>0</v>
      </c>
      <c r="G37" s="47">
        <v>0</v>
      </c>
      <c r="H37" s="47">
        <v>0</v>
      </c>
      <c r="I37" s="47">
        <v>1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1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1</v>
      </c>
      <c r="AC37" s="47">
        <v>0</v>
      </c>
      <c r="AD37" s="47">
        <v>0</v>
      </c>
      <c r="AE37" s="47">
        <v>0</v>
      </c>
      <c r="AF37" s="47">
        <v>-1</v>
      </c>
      <c r="AG37" s="47">
        <v>1</v>
      </c>
      <c r="AH37" s="47">
        <v>0</v>
      </c>
      <c r="AI37" s="47">
        <v>1</v>
      </c>
    </row>
    <row r="38" spans="1:35" x14ac:dyDescent="0.35">
      <c r="A38" s="47">
        <v>1</v>
      </c>
      <c r="B38" s="53">
        <v>8851647</v>
      </c>
      <c r="C38" s="53">
        <v>88692595</v>
      </c>
      <c r="D38" s="49" t="s">
        <v>198</v>
      </c>
      <c r="E38" s="48" t="s">
        <v>423</v>
      </c>
      <c r="F38" s="47">
        <v>1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1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-1</v>
      </c>
      <c r="AG38" s="47">
        <v>0</v>
      </c>
      <c r="AH38" s="47">
        <v>0</v>
      </c>
      <c r="AI38" s="47">
        <v>0</v>
      </c>
    </row>
    <row r="39" spans="1:35" x14ac:dyDescent="0.35">
      <c r="A39" s="47">
        <v>7</v>
      </c>
      <c r="B39" s="53">
        <v>14419127</v>
      </c>
      <c r="C39" s="53">
        <v>14624564</v>
      </c>
      <c r="D39" s="49" t="s">
        <v>199</v>
      </c>
      <c r="E39" s="48" t="s">
        <v>424</v>
      </c>
      <c r="F39" s="47">
        <v>0</v>
      </c>
      <c r="G39" s="47">
        <v>1</v>
      </c>
      <c r="H39" s="47">
        <v>1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1</v>
      </c>
      <c r="O39" s="47">
        <v>0</v>
      </c>
      <c r="P39" s="47">
        <v>-1</v>
      </c>
      <c r="Q39" s="47">
        <v>-1</v>
      </c>
      <c r="R39" s="47">
        <v>1</v>
      </c>
      <c r="S39" s="47">
        <v>0</v>
      </c>
      <c r="T39" s="47">
        <v>-1</v>
      </c>
      <c r="U39" s="47">
        <v>-1</v>
      </c>
      <c r="V39" s="47">
        <v>0</v>
      </c>
      <c r="W39" s="47">
        <v>-1</v>
      </c>
      <c r="X39" s="47">
        <v>0</v>
      </c>
      <c r="Y39" s="47">
        <v>0</v>
      </c>
      <c r="Z39" s="47">
        <v>-1</v>
      </c>
      <c r="AA39" s="47">
        <v>-1</v>
      </c>
      <c r="AB39" s="47">
        <v>1</v>
      </c>
      <c r="AC39" s="47">
        <v>1</v>
      </c>
      <c r="AD39" s="47">
        <v>0</v>
      </c>
      <c r="AE39" s="47">
        <v>-1</v>
      </c>
      <c r="AF39" s="47">
        <v>-1</v>
      </c>
      <c r="AG39" s="47">
        <v>0</v>
      </c>
      <c r="AH39" s="47">
        <v>1</v>
      </c>
      <c r="AI39" s="47">
        <v>0</v>
      </c>
    </row>
    <row r="40" spans="1:35" x14ac:dyDescent="0.35">
      <c r="A40" s="47">
        <v>17</v>
      </c>
      <c r="B40" s="53">
        <v>41196312</v>
      </c>
      <c r="C40" s="53">
        <v>412775</v>
      </c>
      <c r="D40" s="49" t="s">
        <v>30</v>
      </c>
      <c r="E40" s="48" t="s">
        <v>425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-1</v>
      </c>
      <c r="O40" s="47">
        <v>0</v>
      </c>
      <c r="P40" s="47">
        <v>-1</v>
      </c>
      <c r="Q40" s="47">
        <v>-1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-1</v>
      </c>
      <c r="X40" s="47">
        <v>-1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-1</v>
      </c>
      <c r="AG40" s="47">
        <v>-1</v>
      </c>
      <c r="AH40" s="47">
        <v>0</v>
      </c>
      <c r="AI40" s="47">
        <v>-1</v>
      </c>
    </row>
    <row r="41" spans="1:35" x14ac:dyDescent="0.35">
      <c r="A41" s="47">
        <v>13</v>
      </c>
      <c r="B41" s="53">
        <v>32889611</v>
      </c>
      <c r="C41" s="53">
        <v>3297385</v>
      </c>
      <c r="D41" s="49" t="s">
        <v>119</v>
      </c>
      <c r="E41" s="48" t="s">
        <v>426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1</v>
      </c>
      <c r="S41" s="47">
        <v>1</v>
      </c>
      <c r="T41" s="47">
        <v>-1</v>
      </c>
      <c r="U41" s="47">
        <v>1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-1</v>
      </c>
      <c r="AB41" s="47">
        <v>1</v>
      </c>
      <c r="AC41" s="47">
        <v>1</v>
      </c>
      <c r="AD41" s="47">
        <v>0</v>
      </c>
      <c r="AE41" s="47">
        <v>0</v>
      </c>
      <c r="AF41" s="47">
        <v>0</v>
      </c>
      <c r="AG41" s="47">
        <v>2</v>
      </c>
      <c r="AH41" s="47">
        <v>0</v>
      </c>
      <c r="AI41" s="47">
        <v>0</v>
      </c>
    </row>
    <row r="42" spans="1:35" x14ac:dyDescent="0.35">
      <c r="A42" s="47">
        <v>19</v>
      </c>
      <c r="B42" s="53">
        <v>15347647</v>
      </c>
      <c r="C42" s="53">
        <v>15443356</v>
      </c>
      <c r="D42" s="49" t="s">
        <v>90</v>
      </c>
      <c r="E42" s="48" t="s">
        <v>427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-1</v>
      </c>
      <c r="L42" s="47">
        <v>0</v>
      </c>
      <c r="M42" s="47">
        <v>0</v>
      </c>
      <c r="N42" s="47">
        <v>-1</v>
      </c>
      <c r="O42" s="47">
        <v>-1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-1</v>
      </c>
      <c r="V42" s="47">
        <v>1</v>
      </c>
      <c r="W42" s="47">
        <v>1</v>
      </c>
      <c r="X42" s="47">
        <v>0</v>
      </c>
      <c r="Y42" s="47">
        <v>0</v>
      </c>
      <c r="Z42" s="47">
        <v>0</v>
      </c>
      <c r="AA42" s="47">
        <v>-1</v>
      </c>
      <c r="AB42" s="47">
        <v>1</v>
      </c>
      <c r="AC42" s="47">
        <v>1</v>
      </c>
      <c r="AD42" s="47">
        <v>0</v>
      </c>
      <c r="AE42" s="47">
        <v>-1</v>
      </c>
      <c r="AF42" s="47">
        <v>-1</v>
      </c>
      <c r="AG42" s="47">
        <v>0</v>
      </c>
      <c r="AH42" s="47">
        <v>1</v>
      </c>
      <c r="AI42" s="47">
        <v>0</v>
      </c>
    </row>
    <row r="43" spans="1:35" x14ac:dyDescent="0.35">
      <c r="A43" s="47">
        <v>17</v>
      </c>
      <c r="B43" s="53">
        <v>59758627</v>
      </c>
      <c r="C43" s="53">
        <v>5994882</v>
      </c>
      <c r="D43" s="49" t="s">
        <v>200</v>
      </c>
      <c r="E43" s="48" t="s">
        <v>423</v>
      </c>
      <c r="F43" s="47">
        <v>0</v>
      </c>
      <c r="G43" s="47">
        <v>0</v>
      </c>
      <c r="H43" s="47">
        <v>1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1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1</v>
      </c>
      <c r="X43" s="47">
        <v>1</v>
      </c>
      <c r="Y43" s="47">
        <v>1</v>
      </c>
      <c r="Z43" s="47">
        <v>0</v>
      </c>
      <c r="AA43" s="47">
        <v>0</v>
      </c>
      <c r="AB43" s="47">
        <v>0</v>
      </c>
      <c r="AC43" s="47">
        <v>0</v>
      </c>
      <c r="AD43" s="47">
        <v>1</v>
      </c>
      <c r="AE43" s="47">
        <v>1</v>
      </c>
      <c r="AF43" s="47">
        <v>-1</v>
      </c>
      <c r="AG43" s="47">
        <v>-1</v>
      </c>
      <c r="AH43" s="47">
        <v>0</v>
      </c>
      <c r="AI43" s="47">
        <v>0</v>
      </c>
    </row>
    <row r="44" spans="1:35" x14ac:dyDescent="0.35">
      <c r="A44" s="47" t="s">
        <v>27</v>
      </c>
      <c r="B44" s="53">
        <v>164435</v>
      </c>
      <c r="C44" s="53">
        <v>1641183</v>
      </c>
      <c r="D44" s="49" t="s">
        <v>48</v>
      </c>
      <c r="E44" s="48" t="s">
        <v>428</v>
      </c>
      <c r="F44" s="47">
        <v>0</v>
      </c>
      <c r="G44" s="47">
        <v>-1</v>
      </c>
      <c r="H44" s="47">
        <v>-1</v>
      </c>
      <c r="I44" s="47">
        <v>0</v>
      </c>
      <c r="J44" s="47">
        <v>0</v>
      </c>
      <c r="K44" s="47">
        <v>0</v>
      </c>
      <c r="L44" s="47">
        <v>-1</v>
      </c>
      <c r="M44" s="47">
        <v>0</v>
      </c>
      <c r="N44" s="47">
        <v>0</v>
      </c>
      <c r="O44" s="47">
        <v>0</v>
      </c>
      <c r="P44" s="47">
        <v>-1</v>
      </c>
      <c r="Q44" s="47">
        <v>-1</v>
      </c>
      <c r="R44" s="47">
        <v>0</v>
      </c>
      <c r="S44" s="47">
        <v>0</v>
      </c>
      <c r="T44" s="47">
        <v>-1</v>
      </c>
      <c r="U44" s="47">
        <v>-1</v>
      </c>
      <c r="V44" s="47">
        <v>0</v>
      </c>
      <c r="W44" s="47">
        <v>0</v>
      </c>
      <c r="X44" s="47">
        <v>1</v>
      </c>
      <c r="Y44" s="47">
        <v>0</v>
      </c>
      <c r="Z44" s="47">
        <v>0</v>
      </c>
      <c r="AA44" s="47">
        <v>0</v>
      </c>
      <c r="AB44" s="47">
        <v>0</v>
      </c>
      <c r="AC44" s="47">
        <v>-1</v>
      </c>
      <c r="AD44" s="47">
        <v>1</v>
      </c>
      <c r="AE44" s="47">
        <v>1</v>
      </c>
      <c r="AF44" s="47">
        <v>-1</v>
      </c>
      <c r="AG44" s="47">
        <v>-1</v>
      </c>
      <c r="AH44" s="47">
        <v>0</v>
      </c>
      <c r="AI44" s="47">
        <v>0</v>
      </c>
    </row>
    <row r="45" spans="1:35" x14ac:dyDescent="0.35">
      <c r="A45" s="47">
        <v>7</v>
      </c>
      <c r="B45" s="53">
        <v>2945775</v>
      </c>
      <c r="C45" s="53">
        <v>383579</v>
      </c>
      <c r="D45" s="49" t="s">
        <v>120</v>
      </c>
      <c r="E45" s="48" t="s">
        <v>429</v>
      </c>
      <c r="F45" s="47">
        <v>-1</v>
      </c>
      <c r="G45" s="47">
        <v>0</v>
      </c>
      <c r="H45" s="47">
        <v>-1</v>
      </c>
      <c r="I45" s="47">
        <v>-1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1</v>
      </c>
      <c r="X45" s="47">
        <v>1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1</v>
      </c>
      <c r="AE45" s="47">
        <v>0</v>
      </c>
      <c r="AF45" s="47">
        <v>0</v>
      </c>
      <c r="AG45" s="47">
        <v>0</v>
      </c>
      <c r="AH45" s="47">
        <v>1</v>
      </c>
      <c r="AI45" s="47">
        <v>0</v>
      </c>
    </row>
    <row r="46" spans="1:35" x14ac:dyDescent="0.35">
      <c r="A46" s="47">
        <v>2</v>
      </c>
      <c r="B46" s="53">
        <v>2298166</v>
      </c>
      <c r="C46" s="53">
        <v>22152434</v>
      </c>
      <c r="D46" s="49" t="s">
        <v>201</v>
      </c>
      <c r="E46" s="48" t="s">
        <v>430</v>
      </c>
      <c r="F46" s="47">
        <v>1</v>
      </c>
      <c r="G46" s="47">
        <v>0</v>
      </c>
      <c r="H46" s="47">
        <v>-1</v>
      </c>
      <c r="I46" s="47">
        <v>-1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-2</v>
      </c>
      <c r="X46" s="47">
        <v>0</v>
      </c>
      <c r="Y46" s="47">
        <v>0</v>
      </c>
      <c r="Z46" s="47">
        <v>0</v>
      </c>
      <c r="AA46" s="47">
        <v>0</v>
      </c>
      <c r="AB46" s="47">
        <v>-1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</row>
    <row r="47" spans="1:35" x14ac:dyDescent="0.35">
      <c r="A47" s="47">
        <v>16</v>
      </c>
      <c r="B47" s="53">
        <v>676319</v>
      </c>
      <c r="C47" s="53">
        <v>67134961</v>
      </c>
      <c r="D47" s="49" t="s">
        <v>202</v>
      </c>
      <c r="E47" s="48" t="s">
        <v>428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-1</v>
      </c>
      <c r="M47" s="47">
        <v>0</v>
      </c>
      <c r="N47" s="47">
        <v>-1</v>
      </c>
      <c r="O47" s="47">
        <v>0</v>
      </c>
      <c r="P47" s="47">
        <v>-1</v>
      </c>
      <c r="Q47" s="47">
        <v>0</v>
      </c>
      <c r="R47" s="47">
        <v>1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1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</row>
    <row r="48" spans="1:35" x14ac:dyDescent="0.35">
      <c r="A48" s="47">
        <v>11</v>
      </c>
      <c r="B48" s="53">
        <v>11976752</v>
      </c>
      <c r="C48" s="53">
        <v>119178859</v>
      </c>
      <c r="D48" s="49" t="s">
        <v>121</v>
      </c>
      <c r="E48" s="48" t="s">
        <v>431</v>
      </c>
      <c r="F48" s="47">
        <v>0</v>
      </c>
      <c r="G48" s="47">
        <v>0</v>
      </c>
      <c r="H48" s="47">
        <v>0</v>
      </c>
      <c r="I48" s="47">
        <v>0</v>
      </c>
      <c r="J48" s="47">
        <v>-1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-1</v>
      </c>
      <c r="Q48" s="47">
        <v>-1</v>
      </c>
      <c r="R48" s="47">
        <v>0</v>
      </c>
      <c r="S48" s="47">
        <v>0</v>
      </c>
      <c r="T48" s="47">
        <v>0</v>
      </c>
      <c r="U48" s="47">
        <v>-1</v>
      </c>
      <c r="V48" s="47">
        <v>0</v>
      </c>
      <c r="W48" s="47">
        <v>0</v>
      </c>
      <c r="X48" s="47">
        <v>-1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</row>
    <row r="49" spans="1:35" x14ac:dyDescent="0.35">
      <c r="A49" s="47">
        <v>11</v>
      </c>
      <c r="B49" s="53">
        <v>69455855</v>
      </c>
      <c r="C49" s="53">
        <v>69469242</v>
      </c>
      <c r="D49" s="49" t="s">
        <v>203</v>
      </c>
      <c r="E49" s="48" t="s">
        <v>432</v>
      </c>
      <c r="F49" s="47">
        <v>1</v>
      </c>
      <c r="G49" s="47">
        <v>0</v>
      </c>
      <c r="H49" s="47">
        <v>0</v>
      </c>
      <c r="I49" s="47">
        <v>1</v>
      </c>
      <c r="J49" s="47">
        <v>0</v>
      </c>
      <c r="K49" s="47">
        <v>0</v>
      </c>
      <c r="L49" s="47">
        <v>2</v>
      </c>
      <c r="M49" s="47">
        <v>2</v>
      </c>
      <c r="N49" s="47">
        <v>0</v>
      </c>
      <c r="O49" s="47">
        <v>0</v>
      </c>
      <c r="P49" s="47">
        <v>1</v>
      </c>
      <c r="Q49" s="47">
        <v>1</v>
      </c>
      <c r="R49" s="47">
        <v>1</v>
      </c>
      <c r="S49" s="47">
        <v>0</v>
      </c>
      <c r="T49" s="47">
        <v>2</v>
      </c>
      <c r="U49" s="47">
        <v>1</v>
      </c>
      <c r="V49" s="47">
        <v>1</v>
      </c>
      <c r="W49" s="47">
        <v>0</v>
      </c>
      <c r="X49" s="47">
        <v>-1</v>
      </c>
      <c r="Y49" s="47">
        <v>-1</v>
      </c>
      <c r="Z49" s="47">
        <v>-1</v>
      </c>
      <c r="AA49" s="47">
        <v>-1</v>
      </c>
      <c r="AB49" s="47">
        <v>1</v>
      </c>
      <c r="AC49" s="47">
        <v>1</v>
      </c>
      <c r="AD49" s="47">
        <v>1</v>
      </c>
      <c r="AE49" s="47">
        <v>0</v>
      </c>
      <c r="AF49" s="47">
        <v>1</v>
      </c>
      <c r="AG49" s="47">
        <v>0</v>
      </c>
      <c r="AH49" s="47">
        <v>1</v>
      </c>
      <c r="AI49" s="47">
        <v>0</v>
      </c>
    </row>
    <row r="50" spans="1:35" x14ac:dyDescent="0.35">
      <c r="A50" s="47">
        <v>12</v>
      </c>
      <c r="B50" s="53">
        <v>4382938</v>
      </c>
      <c r="C50" s="53">
        <v>4414516</v>
      </c>
      <c r="D50" s="49" t="s">
        <v>204</v>
      </c>
      <c r="E50" s="48" t="s">
        <v>433</v>
      </c>
      <c r="F50" s="47">
        <v>-1</v>
      </c>
      <c r="G50" s="47">
        <v>0</v>
      </c>
      <c r="H50" s="47">
        <v>1</v>
      </c>
      <c r="I50" s="47">
        <v>1</v>
      </c>
      <c r="J50" s="47">
        <v>0</v>
      </c>
      <c r="K50" s="47">
        <v>0</v>
      </c>
      <c r="L50" s="47">
        <v>0</v>
      </c>
      <c r="M50" s="47">
        <v>-1</v>
      </c>
      <c r="N50" s="47">
        <v>0</v>
      </c>
      <c r="O50" s="47">
        <v>0</v>
      </c>
      <c r="P50" s="47">
        <v>-1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-1</v>
      </c>
      <c r="Z50" s="47">
        <v>1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</row>
    <row r="51" spans="1:35" x14ac:dyDescent="0.35">
      <c r="A51" s="47">
        <v>6</v>
      </c>
      <c r="B51" s="53">
        <v>4192671</v>
      </c>
      <c r="C51" s="53">
        <v>421895</v>
      </c>
      <c r="D51" s="49" t="s">
        <v>205</v>
      </c>
      <c r="E51" s="48" t="s">
        <v>415</v>
      </c>
      <c r="F51" s="47">
        <v>0</v>
      </c>
      <c r="G51" s="47">
        <v>0</v>
      </c>
      <c r="H51" s="47">
        <v>0</v>
      </c>
      <c r="I51" s="47">
        <v>1</v>
      </c>
      <c r="J51" s="47">
        <v>1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-1</v>
      </c>
      <c r="Q51" s="47">
        <v>0</v>
      </c>
      <c r="R51" s="47">
        <v>1</v>
      </c>
      <c r="S51" s="47">
        <v>1</v>
      </c>
      <c r="T51" s="47">
        <v>0</v>
      </c>
      <c r="U51" s="47">
        <v>1</v>
      </c>
      <c r="V51" s="47">
        <v>0</v>
      </c>
      <c r="W51" s="47">
        <v>0</v>
      </c>
      <c r="X51" s="47">
        <v>0</v>
      </c>
      <c r="Y51" s="47">
        <v>0</v>
      </c>
      <c r="Z51" s="47">
        <v>1</v>
      </c>
      <c r="AA51" s="47">
        <v>1</v>
      </c>
      <c r="AB51" s="47">
        <v>0</v>
      </c>
      <c r="AC51" s="47">
        <v>0</v>
      </c>
      <c r="AD51" s="47">
        <v>0</v>
      </c>
      <c r="AE51" s="47">
        <v>0</v>
      </c>
      <c r="AF51" s="47">
        <v>1</v>
      </c>
      <c r="AG51" s="47">
        <v>1</v>
      </c>
      <c r="AH51" s="47">
        <v>-1</v>
      </c>
      <c r="AI51" s="47">
        <v>0</v>
      </c>
    </row>
    <row r="52" spans="1:35" x14ac:dyDescent="0.35">
      <c r="A52" s="47">
        <v>19</v>
      </c>
      <c r="B52" s="53">
        <v>33285</v>
      </c>
      <c r="C52" s="53">
        <v>3315215</v>
      </c>
      <c r="D52" s="49" t="s">
        <v>206</v>
      </c>
      <c r="E52" s="48" t="s">
        <v>403</v>
      </c>
      <c r="F52" s="47">
        <v>-1</v>
      </c>
      <c r="G52" s="47">
        <v>0</v>
      </c>
      <c r="H52" s="47">
        <v>0</v>
      </c>
      <c r="I52" s="47">
        <v>0</v>
      </c>
      <c r="J52" s="47">
        <v>-1</v>
      </c>
      <c r="K52" s="47">
        <v>-1</v>
      </c>
      <c r="L52" s="47">
        <v>1</v>
      </c>
      <c r="M52" s="47">
        <v>0</v>
      </c>
      <c r="N52" s="47">
        <v>1</v>
      </c>
      <c r="O52" s="47">
        <v>0</v>
      </c>
      <c r="P52" s="47">
        <v>0</v>
      </c>
      <c r="Q52" s="47">
        <v>0</v>
      </c>
      <c r="R52" s="47">
        <v>1</v>
      </c>
      <c r="S52" s="47">
        <v>1</v>
      </c>
      <c r="T52" s="47">
        <v>0</v>
      </c>
      <c r="U52" s="47">
        <v>0</v>
      </c>
      <c r="V52" s="47">
        <v>0</v>
      </c>
      <c r="W52" s="47">
        <v>1</v>
      </c>
      <c r="X52" s="47">
        <v>1</v>
      </c>
      <c r="Y52" s="47">
        <v>0</v>
      </c>
      <c r="Z52" s="47">
        <v>0</v>
      </c>
      <c r="AA52" s="47">
        <v>0</v>
      </c>
      <c r="AB52" s="47">
        <v>0</v>
      </c>
      <c r="AC52" s="47">
        <v>1</v>
      </c>
      <c r="AD52" s="47">
        <v>2</v>
      </c>
      <c r="AE52" s="47">
        <v>2</v>
      </c>
      <c r="AF52" s="47">
        <v>0</v>
      </c>
      <c r="AG52" s="47">
        <v>0</v>
      </c>
      <c r="AH52" s="47">
        <v>1</v>
      </c>
      <c r="AI52" s="47">
        <v>0</v>
      </c>
    </row>
    <row r="53" spans="1:35" x14ac:dyDescent="0.35">
      <c r="A53" s="47">
        <v>9</v>
      </c>
      <c r="B53" s="53">
        <v>54553</v>
      </c>
      <c r="C53" s="53">
        <v>547566</v>
      </c>
      <c r="D53" s="49" t="s">
        <v>207</v>
      </c>
      <c r="E53" s="48" t="s">
        <v>434</v>
      </c>
      <c r="F53" s="47">
        <v>-1</v>
      </c>
      <c r="G53" s="47">
        <v>0</v>
      </c>
      <c r="H53" s="47">
        <v>0</v>
      </c>
      <c r="I53" s="47">
        <v>0</v>
      </c>
      <c r="J53" s="47">
        <v>1</v>
      </c>
      <c r="K53" s="47">
        <v>1</v>
      </c>
      <c r="L53" s="47">
        <v>0</v>
      </c>
      <c r="M53" s="47">
        <v>0</v>
      </c>
      <c r="N53" s="47">
        <v>0</v>
      </c>
      <c r="O53" s="47">
        <v>0</v>
      </c>
      <c r="P53" s="47">
        <v>-1</v>
      </c>
      <c r="Q53" s="47">
        <v>-1</v>
      </c>
      <c r="R53" s="47">
        <v>0</v>
      </c>
      <c r="S53" s="47">
        <v>-1</v>
      </c>
      <c r="T53" s="47">
        <v>0</v>
      </c>
      <c r="U53" s="47">
        <v>1</v>
      </c>
      <c r="V53" s="47">
        <v>0</v>
      </c>
      <c r="W53" s="47">
        <v>0</v>
      </c>
      <c r="X53" s="47">
        <v>0</v>
      </c>
      <c r="Y53" s="47">
        <v>0</v>
      </c>
      <c r="Z53" s="47">
        <v>1</v>
      </c>
      <c r="AA53" s="47">
        <v>0</v>
      </c>
      <c r="AB53" s="47">
        <v>0</v>
      </c>
      <c r="AC53" s="47">
        <v>0</v>
      </c>
      <c r="AD53" s="47">
        <v>1</v>
      </c>
      <c r="AE53" s="47">
        <v>1</v>
      </c>
      <c r="AF53" s="47">
        <v>0</v>
      </c>
      <c r="AG53" s="47">
        <v>1</v>
      </c>
      <c r="AH53" s="47">
        <v>0</v>
      </c>
      <c r="AI53" s="47">
        <v>0</v>
      </c>
    </row>
    <row r="54" spans="1:35" x14ac:dyDescent="0.35">
      <c r="A54" s="47">
        <v>15</v>
      </c>
      <c r="B54" s="53">
        <v>7397637</v>
      </c>
      <c r="C54" s="53">
        <v>746859</v>
      </c>
      <c r="D54" s="49" t="s">
        <v>208</v>
      </c>
      <c r="E54" s="48" t="s">
        <v>414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1</v>
      </c>
      <c r="U54" s="47">
        <v>0</v>
      </c>
      <c r="V54" s="47">
        <v>0</v>
      </c>
      <c r="W54" s="47">
        <v>0</v>
      </c>
      <c r="X54" s="47">
        <v>1</v>
      </c>
      <c r="Y54" s="47">
        <v>0</v>
      </c>
      <c r="Z54" s="47">
        <v>0</v>
      </c>
      <c r="AA54" s="47">
        <v>-1</v>
      </c>
      <c r="AB54" s="47">
        <v>0</v>
      </c>
      <c r="AC54" s="47">
        <v>0</v>
      </c>
      <c r="AD54" s="47">
        <v>0</v>
      </c>
      <c r="AE54" s="47">
        <v>0</v>
      </c>
      <c r="AF54" s="47">
        <v>-1</v>
      </c>
      <c r="AG54" s="47">
        <v>0</v>
      </c>
      <c r="AH54" s="47">
        <v>1</v>
      </c>
      <c r="AI54" s="47">
        <v>0</v>
      </c>
    </row>
    <row r="55" spans="1:35" x14ac:dyDescent="0.35">
      <c r="A55" s="47">
        <v>17</v>
      </c>
      <c r="B55" s="53">
        <v>6261</v>
      </c>
      <c r="C55" s="53">
        <v>629714</v>
      </c>
      <c r="D55" s="49" t="s">
        <v>209</v>
      </c>
      <c r="E55" s="48" t="s">
        <v>431</v>
      </c>
      <c r="F55" s="47">
        <v>0</v>
      </c>
      <c r="G55" s="47">
        <v>0</v>
      </c>
      <c r="H55" s="47">
        <v>-1</v>
      </c>
      <c r="I55" s="47">
        <v>0</v>
      </c>
      <c r="J55" s="47">
        <v>1</v>
      </c>
      <c r="K55" s="47">
        <v>0</v>
      </c>
      <c r="L55" s="47">
        <v>0</v>
      </c>
      <c r="M55" s="47">
        <v>0</v>
      </c>
      <c r="N55" s="47">
        <v>-1</v>
      </c>
      <c r="O55" s="47">
        <v>1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1</v>
      </c>
      <c r="X55" s="47">
        <v>1</v>
      </c>
      <c r="Y55" s="47">
        <v>1</v>
      </c>
      <c r="Z55" s="47">
        <v>0</v>
      </c>
      <c r="AA55" s="47">
        <v>0</v>
      </c>
      <c r="AB55" s="47">
        <v>-1</v>
      </c>
      <c r="AC55" s="47">
        <v>0</v>
      </c>
      <c r="AD55" s="47">
        <v>1</v>
      </c>
      <c r="AE55" s="47">
        <v>1</v>
      </c>
      <c r="AF55" s="47">
        <v>0</v>
      </c>
      <c r="AG55" s="47">
        <v>0</v>
      </c>
      <c r="AH55" s="47">
        <v>0</v>
      </c>
      <c r="AI55" s="47">
        <v>0</v>
      </c>
    </row>
    <row r="56" spans="1:35" x14ac:dyDescent="0.35">
      <c r="A56" s="47">
        <v>1</v>
      </c>
      <c r="B56" s="53">
        <v>19391147</v>
      </c>
      <c r="C56" s="53">
        <v>19322331</v>
      </c>
      <c r="D56" s="49" t="s">
        <v>210</v>
      </c>
      <c r="E56" s="48" t="s">
        <v>435</v>
      </c>
      <c r="F56" s="47">
        <v>1</v>
      </c>
      <c r="G56" s="47">
        <v>1</v>
      </c>
      <c r="H56" s="47">
        <v>0</v>
      </c>
      <c r="I56" s="47">
        <v>0</v>
      </c>
      <c r="J56" s="47">
        <v>1</v>
      </c>
      <c r="K56" s="47">
        <v>1</v>
      </c>
      <c r="L56" s="47">
        <v>1</v>
      </c>
      <c r="M56" s="47">
        <v>1</v>
      </c>
      <c r="N56" s="47">
        <v>0</v>
      </c>
      <c r="O56" s="47">
        <v>0</v>
      </c>
      <c r="P56" s="47">
        <v>0</v>
      </c>
      <c r="Q56" s="47">
        <v>0</v>
      </c>
      <c r="R56" s="47">
        <v>1</v>
      </c>
      <c r="S56" s="47">
        <v>1</v>
      </c>
      <c r="T56" s="47">
        <v>1</v>
      </c>
      <c r="U56" s="47">
        <v>1</v>
      </c>
      <c r="V56" s="47">
        <v>0</v>
      </c>
      <c r="W56" s="47">
        <v>1</v>
      </c>
      <c r="X56" s="47">
        <v>1</v>
      </c>
      <c r="Y56" s="47">
        <v>1</v>
      </c>
      <c r="Z56" s="47">
        <v>1</v>
      </c>
      <c r="AA56" s="47">
        <v>1</v>
      </c>
      <c r="AB56" s="47">
        <v>1</v>
      </c>
      <c r="AC56" s="47">
        <v>0</v>
      </c>
      <c r="AD56" s="47">
        <v>0</v>
      </c>
      <c r="AE56" s="47">
        <v>1</v>
      </c>
      <c r="AF56" s="47">
        <v>1</v>
      </c>
      <c r="AG56" s="47">
        <v>1</v>
      </c>
      <c r="AH56" s="47">
        <v>0</v>
      </c>
      <c r="AI56" s="47">
        <v>1</v>
      </c>
    </row>
    <row r="57" spans="1:35" x14ac:dyDescent="0.35">
      <c r="A57" s="47">
        <v>16</v>
      </c>
      <c r="B57" s="53">
        <v>68771128</v>
      </c>
      <c r="C57" s="53">
        <v>68869451</v>
      </c>
      <c r="D57" s="49" t="s">
        <v>7</v>
      </c>
      <c r="E57" s="48" t="s">
        <v>428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1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</row>
    <row r="58" spans="1:35" x14ac:dyDescent="0.35">
      <c r="A58" s="47">
        <v>17</v>
      </c>
      <c r="B58" s="53">
        <v>37617764</v>
      </c>
      <c r="C58" s="53">
        <v>3772116</v>
      </c>
      <c r="D58" s="49" t="s">
        <v>22</v>
      </c>
      <c r="E58" s="48" t="s">
        <v>403</v>
      </c>
      <c r="F58" s="47">
        <v>2</v>
      </c>
      <c r="G58" s="47">
        <v>2</v>
      </c>
      <c r="H58" s="47">
        <v>1</v>
      </c>
      <c r="I58" s="47">
        <v>1</v>
      </c>
      <c r="J58" s="47">
        <v>-1</v>
      </c>
      <c r="K58" s="47">
        <v>0</v>
      </c>
      <c r="L58" s="47">
        <v>-1</v>
      </c>
      <c r="M58" s="47">
        <v>-1</v>
      </c>
      <c r="N58" s="47">
        <v>2</v>
      </c>
      <c r="O58" s="47">
        <v>2</v>
      </c>
      <c r="P58" s="47">
        <v>2</v>
      </c>
      <c r="Q58" s="47">
        <v>2</v>
      </c>
      <c r="R58" s="47">
        <v>2</v>
      </c>
      <c r="S58" s="47">
        <v>2</v>
      </c>
      <c r="T58" s="47">
        <v>0</v>
      </c>
      <c r="U58" s="47">
        <v>0</v>
      </c>
      <c r="V58" s="47">
        <v>0</v>
      </c>
      <c r="W58" s="47">
        <v>0</v>
      </c>
      <c r="X58" s="47">
        <v>-1</v>
      </c>
      <c r="Y58" s="47">
        <v>-1</v>
      </c>
      <c r="Z58" s="47">
        <v>0</v>
      </c>
      <c r="AA58" s="47">
        <v>1</v>
      </c>
      <c r="AB58" s="47">
        <v>-1</v>
      </c>
      <c r="AC58" s="47">
        <v>-1</v>
      </c>
      <c r="AD58" s="47">
        <v>2</v>
      </c>
      <c r="AE58" s="47">
        <v>2</v>
      </c>
      <c r="AF58" s="47">
        <v>2</v>
      </c>
      <c r="AG58" s="47">
        <v>2</v>
      </c>
      <c r="AH58" s="47">
        <v>2</v>
      </c>
      <c r="AI58" s="47">
        <v>2</v>
      </c>
    </row>
    <row r="59" spans="1:35" x14ac:dyDescent="0.35">
      <c r="A59" s="47">
        <v>12</v>
      </c>
      <c r="B59" s="53">
        <v>5814151</v>
      </c>
      <c r="C59" s="53">
        <v>58149796</v>
      </c>
      <c r="D59" s="49" t="s">
        <v>211</v>
      </c>
      <c r="E59" s="48" t="s">
        <v>436</v>
      </c>
      <c r="F59" s="47">
        <v>2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-1</v>
      </c>
      <c r="M59" s="47">
        <v>-1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1</v>
      </c>
      <c r="T59" s="47">
        <v>-1</v>
      </c>
      <c r="U59" s="47">
        <v>0</v>
      </c>
      <c r="V59" s="47">
        <v>0</v>
      </c>
      <c r="W59" s="47">
        <v>0</v>
      </c>
      <c r="X59" s="47">
        <v>-1</v>
      </c>
      <c r="Y59" s="47">
        <v>-1</v>
      </c>
      <c r="Z59" s="47">
        <v>0</v>
      </c>
      <c r="AA59" s="47">
        <v>0</v>
      </c>
      <c r="AB59" s="47">
        <v>0</v>
      </c>
      <c r="AC59" s="47">
        <v>0</v>
      </c>
      <c r="AD59" s="47">
        <v>-1</v>
      </c>
      <c r="AE59" s="47">
        <v>-1</v>
      </c>
      <c r="AF59" s="47">
        <v>0</v>
      </c>
      <c r="AG59" s="47">
        <v>0</v>
      </c>
      <c r="AH59" s="47">
        <v>-1</v>
      </c>
      <c r="AI59" s="47">
        <v>0</v>
      </c>
    </row>
    <row r="60" spans="1:35" x14ac:dyDescent="0.35">
      <c r="A60" s="47">
        <v>7</v>
      </c>
      <c r="B60" s="53">
        <v>92234235</v>
      </c>
      <c r="C60" s="53">
        <v>9246598</v>
      </c>
      <c r="D60" s="49" t="s">
        <v>212</v>
      </c>
      <c r="E60" s="48" t="s">
        <v>407</v>
      </c>
      <c r="F60" s="47">
        <v>0</v>
      </c>
      <c r="G60" s="47">
        <v>0</v>
      </c>
      <c r="H60" s="47">
        <v>1</v>
      </c>
      <c r="I60" s="47">
        <v>1</v>
      </c>
      <c r="J60" s="47">
        <v>1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1</v>
      </c>
      <c r="U60" s="47">
        <v>0</v>
      </c>
      <c r="V60" s="47">
        <v>0</v>
      </c>
      <c r="W60" s="47">
        <v>1</v>
      </c>
      <c r="X60" s="47">
        <v>0</v>
      </c>
      <c r="Y60" s="47">
        <v>0</v>
      </c>
      <c r="Z60" s="47">
        <v>1</v>
      </c>
      <c r="AA60" s="47">
        <v>1</v>
      </c>
      <c r="AB60" s="47">
        <v>1</v>
      </c>
      <c r="AC60" s="47">
        <v>0</v>
      </c>
      <c r="AD60" s="47">
        <v>0</v>
      </c>
      <c r="AE60" s="47">
        <v>0</v>
      </c>
      <c r="AF60" s="47">
        <v>0</v>
      </c>
      <c r="AG60" s="47">
        <v>1</v>
      </c>
      <c r="AH60" s="47">
        <v>0</v>
      </c>
      <c r="AI60" s="47">
        <v>0</v>
      </c>
    </row>
    <row r="61" spans="1:35" x14ac:dyDescent="0.35">
      <c r="A61" s="47">
        <v>13</v>
      </c>
      <c r="B61" s="53">
        <v>26828276</v>
      </c>
      <c r="C61" s="53">
        <v>26979375</v>
      </c>
      <c r="D61" s="49" t="s">
        <v>213</v>
      </c>
      <c r="E61" s="48" t="s">
        <v>437</v>
      </c>
      <c r="F61" s="47">
        <v>-1</v>
      </c>
      <c r="G61" s="47">
        <v>0</v>
      </c>
      <c r="H61" s="47">
        <v>1</v>
      </c>
      <c r="I61" s="47">
        <v>1</v>
      </c>
      <c r="J61" s="47">
        <v>0</v>
      </c>
      <c r="K61" s="47">
        <v>0</v>
      </c>
      <c r="L61" s="47">
        <v>-1</v>
      </c>
      <c r="M61" s="47">
        <v>-1</v>
      </c>
      <c r="N61" s="47">
        <v>0</v>
      </c>
      <c r="O61" s="47">
        <v>0</v>
      </c>
      <c r="P61" s="47">
        <v>0</v>
      </c>
      <c r="Q61" s="47">
        <v>0</v>
      </c>
      <c r="R61" s="47">
        <v>1</v>
      </c>
      <c r="S61" s="47">
        <v>1</v>
      </c>
      <c r="T61" s="47">
        <v>0</v>
      </c>
      <c r="U61" s="47">
        <v>0</v>
      </c>
      <c r="V61" s="47">
        <v>0</v>
      </c>
      <c r="W61" s="47">
        <v>1</v>
      </c>
      <c r="X61" s="47">
        <v>0</v>
      </c>
      <c r="Y61" s="47">
        <v>0</v>
      </c>
      <c r="Z61" s="47">
        <v>-1</v>
      </c>
      <c r="AA61" s="47">
        <v>-1</v>
      </c>
      <c r="AB61" s="47">
        <v>-1</v>
      </c>
      <c r="AC61" s="47">
        <v>0</v>
      </c>
      <c r="AD61" s="47">
        <v>0</v>
      </c>
      <c r="AE61" s="47">
        <v>0</v>
      </c>
      <c r="AF61" s="47">
        <v>1</v>
      </c>
      <c r="AG61" s="47">
        <v>2</v>
      </c>
      <c r="AH61" s="47">
        <v>0</v>
      </c>
      <c r="AI61" s="47">
        <v>0</v>
      </c>
    </row>
    <row r="62" spans="1:35" x14ac:dyDescent="0.35">
      <c r="A62" s="47">
        <v>6</v>
      </c>
      <c r="B62" s="53">
        <v>3664435</v>
      </c>
      <c r="C62" s="53">
        <v>36655116</v>
      </c>
      <c r="D62" s="49" t="s">
        <v>41</v>
      </c>
      <c r="E62" s="48" t="s">
        <v>438</v>
      </c>
      <c r="F62" s="47">
        <v>2</v>
      </c>
      <c r="G62" s="47">
        <v>0</v>
      </c>
      <c r="H62" s="47">
        <v>0</v>
      </c>
      <c r="I62" s="47">
        <v>1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-1</v>
      </c>
      <c r="Q62" s="47">
        <v>0</v>
      </c>
      <c r="R62" s="47">
        <v>1</v>
      </c>
      <c r="S62" s="47">
        <v>1</v>
      </c>
      <c r="T62" s="47">
        <v>-1</v>
      </c>
      <c r="U62" s="47">
        <v>1</v>
      </c>
      <c r="V62" s="47">
        <v>0</v>
      </c>
      <c r="W62" s="47">
        <v>0</v>
      </c>
      <c r="X62" s="47">
        <v>0</v>
      </c>
      <c r="Y62" s="47">
        <v>0</v>
      </c>
      <c r="Z62" s="47">
        <v>1</v>
      </c>
      <c r="AA62" s="47">
        <v>1</v>
      </c>
      <c r="AB62" s="47">
        <v>-1</v>
      </c>
      <c r="AC62" s="47">
        <v>-1</v>
      </c>
      <c r="AD62" s="47">
        <v>-1</v>
      </c>
      <c r="AE62" s="47">
        <v>0</v>
      </c>
      <c r="AF62" s="47">
        <v>1</v>
      </c>
      <c r="AG62" s="47">
        <v>1</v>
      </c>
      <c r="AH62" s="47">
        <v>-1</v>
      </c>
      <c r="AI62" s="47">
        <v>0</v>
      </c>
    </row>
    <row r="63" spans="1:35" x14ac:dyDescent="0.35">
      <c r="A63" s="47">
        <v>12</v>
      </c>
      <c r="B63" s="53">
        <v>12867992</v>
      </c>
      <c r="C63" s="53">
        <v>1287535</v>
      </c>
      <c r="D63" s="49" t="s">
        <v>214</v>
      </c>
      <c r="E63" s="48" t="s">
        <v>400</v>
      </c>
      <c r="F63" s="47">
        <v>2</v>
      </c>
      <c r="G63" s="47">
        <v>0</v>
      </c>
      <c r="H63" s="47">
        <v>1</v>
      </c>
      <c r="I63" s="47">
        <v>1</v>
      </c>
      <c r="J63" s="47">
        <v>0</v>
      </c>
      <c r="K63" s="47">
        <v>1</v>
      </c>
      <c r="L63" s="47">
        <v>-1</v>
      </c>
      <c r="M63" s="47">
        <v>-1</v>
      </c>
      <c r="N63" s="47">
        <v>-1</v>
      </c>
      <c r="O63" s="47">
        <v>1</v>
      </c>
      <c r="P63" s="47">
        <v>0</v>
      </c>
      <c r="Q63" s="47">
        <v>1</v>
      </c>
      <c r="R63" s="47">
        <v>1</v>
      </c>
      <c r="S63" s="47">
        <v>0</v>
      </c>
      <c r="T63" s="47">
        <v>-1</v>
      </c>
      <c r="U63" s="47">
        <v>0</v>
      </c>
      <c r="V63" s="47">
        <v>0</v>
      </c>
      <c r="W63" s="47">
        <v>-1</v>
      </c>
      <c r="X63" s="47">
        <v>-1</v>
      </c>
      <c r="Y63" s="47">
        <v>-1</v>
      </c>
      <c r="Z63" s="47">
        <v>1</v>
      </c>
      <c r="AA63" s="47">
        <v>2</v>
      </c>
      <c r="AB63" s="47">
        <v>1</v>
      </c>
      <c r="AC63" s="47">
        <v>0</v>
      </c>
      <c r="AD63" s="47">
        <v>-2</v>
      </c>
      <c r="AE63" s="47">
        <v>0</v>
      </c>
      <c r="AF63" s="47">
        <v>1</v>
      </c>
      <c r="AG63" s="47">
        <v>1</v>
      </c>
      <c r="AH63" s="47">
        <v>0</v>
      </c>
      <c r="AI63" s="47">
        <v>1</v>
      </c>
    </row>
    <row r="64" spans="1:35" x14ac:dyDescent="0.35">
      <c r="A64" s="47">
        <v>9</v>
      </c>
      <c r="B64" s="53">
        <v>21967751</v>
      </c>
      <c r="C64" s="53">
        <v>219953</v>
      </c>
      <c r="D64" s="49" t="s">
        <v>215</v>
      </c>
      <c r="E64" s="48" t="s">
        <v>439</v>
      </c>
      <c r="F64" s="47">
        <v>1</v>
      </c>
      <c r="G64" s="47">
        <v>1</v>
      </c>
      <c r="H64" s="47">
        <v>0</v>
      </c>
      <c r="I64" s="47">
        <v>0</v>
      </c>
      <c r="J64" s="47">
        <v>1</v>
      </c>
      <c r="K64" s="47">
        <v>1</v>
      </c>
      <c r="L64" s="47">
        <v>0</v>
      </c>
      <c r="M64" s="47">
        <v>0</v>
      </c>
      <c r="N64" s="47">
        <v>0</v>
      </c>
      <c r="O64" s="47">
        <v>0</v>
      </c>
      <c r="P64" s="47">
        <v>-1</v>
      </c>
      <c r="Q64" s="47">
        <v>-1</v>
      </c>
      <c r="R64" s="47">
        <v>0</v>
      </c>
      <c r="S64" s="47">
        <v>-1</v>
      </c>
      <c r="T64" s="47">
        <v>0</v>
      </c>
      <c r="U64" s="47">
        <v>1</v>
      </c>
      <c r="V64" s="47">
        <v>0</v>
      </c>
      <c r="W64" s="47">
        <v>0</v>
      </c>
      <c r="X64" s="47">
        <v>0</v>
      </c>
      <c r="Y64" s="47">
        <v>1</v>
      </c>
      <c r="Z64" s="47">
        <v>1</v>
      </c>
      <c r="AA64" s="47">
        <v>1</v>
      </c>
      <c r="AB64" s="47">
        <v>1</v>
      </c>
      <c r="AC64" s="47">
        <v>0</v>
      </c>
      <c r="AD64" s="47">
        <v>-1</v>
      </c>
      <c r="AE64" s="47">
        <v>0</v>
      </c>
      <c r="AF64" s="47">
        <v>1</v>
      </c>
      <c r="AG64" s="47">
        <v>1</v>
      </c>
      <c r="AH64" s="47">
        <v>0</v>
      </c>
      <c r="AI64" s="47">
        <v>0</v>
      </c>
    </row>
    <row r="65" spans="1:35" x14ac:dyDescent="0.35">
      <c r="A65" s="47">
        <v>9</v>
      </c>
      <c r="B65" s="53">
        <v>22292</v>
      </c>
      <c r="C65" s="53">
        <v>229362</v>
      </c>
      <c r="D65" s="49" t="s">
        <v>216</v>
      </c>
      <c r="E65" s="48" t="s">
        <v>439</v>
      </c>
      <c r="F65" s="47">
        <v>1</v>
      </c>
      <c r="G65" s="47">
        <v>1</v>
      </c>
      <c r="H65" s="47">
        <v>0</v>
      </c>
      <c r="I65" s="47">
        <v>0</v>
      </c>
      <c r="J65" s="47">
        <v>1</v>
      </c>
      <c r="K65" s="47">
        <v>1</v>
      </c>
      <c r="L65" s="47">
        <v>0</v>
      </c>
      <c r="M65" s="47">
        <v>0</v>
      </c>
      <c r="N65" s="47">
        <v>0</v>
      </c>
      <c r="O65" s="47">
        <v>0</v>
      </c>
      <c r="P65" s="47">
        <v>-1</v>
      </c>
      <c r="Q65" s="47">
        <v>-1</v>
      </c>
      <c r="R65" s="47">
        <v>0</v>
      </c>
      <c r="S65" s="47">
        <v>-1</v>
      </c>
      <c r="T65" s="47">
        <v>0</v>
      </c>
      <c r="U65" s="47">
        <v>1</v>
      </c>
      <c r="V65" s="47">
        <v>0</v>
      </c>
      <c r="W65" s="47">
        <v>0</v>
      </c>
      <c r="X65" s="47">
        <v>0</v>
      </c>
      <c r="Y65" s="47">
        <v>1</v>
      </c>
      <c r="Z65" s="47">
        <v>1</v>
      </c>
      <c r="AA65" s="47">
        <v>1</v>
      </c>
      <c r="AB65" s="47">
        <v>1</v>
      </c>
      <c r="AC65" s="47">
        <v>0</v>
      </c>
      <c r="AD65" s="47">
        <v>-1</v>
      </c>
      <c r="AE65" s="47">
        <v>0</v>
      </c>
      <c r="AF65" s="47">
        <v>1</v>
      </c>
      <c r="AG65" s="47">
        <v>1</v>
      </c>
      <c r="AH65" s="47">
        <v>0</v>
      </c>
      <c r="AI65" s="47">
        <v>0</v>
      </c>
    </row>
    <row r="66" spans="1:35" x14ac:dyDescent="0.35">
      <c r="A66" s="47">
        <v>1</v>
      </c>
      <c r="B66" s="53">
        <v>51426417</v>
      </c>
      <c r="C66" s="53">
        <v>514435</v>
      </c>
      <c r="D66" s="49" t="s">
        <v>217</v>
      </c>
      <c r="E66" s="48" t="s">
        <v>440</v>
      </c>
      <c r="F66" s="47">
        <v>1</v>
      </c>
      <c r="G66" s="47">
        <v>0</v>
      </c>
      <c r="H66" s="47">
        <v>1</v>
      </c>
      <c r="I66" s="47">
        <v>1</v>
      </c>
      <c r="J66" s="47">
        <v>0</v>
      </c>
      <c r="K66" s="47">
        <v>0</v>
      </c>
      <c r="L66" s="47">
        <v>1</v>
      </c>
      <c r="M66" s="47">
        <v>0</v>
      </c>
      <c r="N66" s="47">
        <v>0</v>
      </c>
      <c r="O66" s="47">
        <v>1</v>
      </c>
      <c r="P66" s="47">
        <v>0</v>
      </c>
      <c r="Q66" s="47">
        <v>1</v>
      </c>
      <c r="R66" s="47">
        <v>0</v>
      </c>
      <c r="S66" s="47">
        <v>0</v>
      </c>
      <c r="T66" s="47">
        <v>0</v>
      </c>
      <c r="U66" s="47">
        <v>0</v>
      </c>
      <c r="V66" s="47">
        <v>1</v>
      </c>
      <c r="W66" s="47">
        <v>1</v>
      </c>
      <c r="X66" s="47">
        <v>-1</v>
      </c>
      <c r="Y66" s="47">
        <v>-1</v>
      </c>
      <c r="Z66" s="47">
        <v>0</v>
      </c>
      <c r="AA66" s="47">
        <v>0</v>
      </c>
      <c r="AB66" s="47">
        <v>1</v>
      </c>
      <c r="AC66" s="47">
        <v>0</v>
      </c>
      <c r="AD66" s="47">
        <v>-1</v>
      </c>
      <c r="AE66" s="47">
        <v>0</v>
      </c>
      <c r="AF66" s="47">
        <v>1</v>
      </c>
      <c r="AG66" s="47">
        <v>1</v>
      </c>
      <c r="AH66" s="47">
        <v>0</v>
      </c>
      <c r="AI66" s="47">
        <v>1</v>
      </c>
    </row>
    <row r="67" spans="1:35" x14ac:dyDescent="0.35">
      <c r="A67" s="47">
        <v>11</v>
      </c>
      <c r="B67" s="53">
        <v>12549536</v>
      </c>
      <c r="C67" s="53">
        <v>12554615</v>
      </c>
      <c r="D67" s="49" t="s">
        <v>218</v>
      </c>
      <c r="E67" s="48" t="s">
        <v>441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-1</v>
      </c>
      <c r="V67" s="47">
        <v>0</v>
      </c>
      <c r="W67" s="47">
        <v>0</v>
      </c>
      <c r="X67" s="47">
        <v>-1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</row>
    <row r="68" spans="1:35" x14ac:dyDescent="0.35">
      <c r="A68" s="47">
        <v>22</v>
      </c>
      <c r="B68" s="53">
        <v>2983731</v>
      </c>
      <c r="C68" s="53">
        <v>2913841</v>
      </c>
      <c r="D68" s="49" t="s">
        <v>219</v>
      </c>
      <c r="E68" s="48" t="s">
        <v>442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-1</v>
      </c>
      <c r="N68" s="47">
        <v>-1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-1</v>
      </c>
      <c r="AE68" s="47">
        <v>-1</v>
      </c>
      <c r="AF68" s="47">
        <v>-1</v>
      </c>
      <c r="AG68" s="47">
        <v>0</v>
      </c>
      <c r="AH68" s="47">
        <v>0</v>
      </c>
      <c r="AI68" s="47">
        <v>0</v>
      </c>
    </row>
    <row r="69" spans="1:35" x14ac:dyDescent="0.35">
      <c r="A69" s="47">
        <v>19</v>
      </c>
      <c r="B69" s="53">
        <v>42772689</v>
      </c>
      <c r="C69" s="53">
        <v>42799949</v>
      </c>
      <c r="D69" s="49" t="s">
        <v>220</v>
      </c>
      <c r="E69" s="48" t="s">
        <v>397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-1</v>
      </c>
      <c r="L69" s="47">
        <v>-1</v>
      </c>
      <c r="M69" s="47">
        <v>-1</v>
      </c>
      <c r="N69" s="47">
        <v>0</v>
      </c>
      <c r="O69" s="47">
        <v>0</v>
      </c>
      <c r="P69" s="47">
        <v>-1</v>
      </c>
      <c r="Q69" s="47">
        <v>0</v>
      </c>
      <c r="R69" s="47">
        <v>-1</v>
      </c>
      <c r="S69" s="47">
        <v>0</v>
      </c>
      <c r="T69" s="47">
        <v>0</v>
      </c>
      <c r="U69" s="47">
        <v>-1</v>
      </c>
      <c r="V69" s="47">
        <v>0</v>
      </c>
      <c r="W69" s="47">
        <v>-1</v>
      </c>
      <c r="X69" s="47">
        <v>-1</v>
      </c>
      <c r="Y69" s="47">
        <v>-1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-1</v>
      </c>
      <c r="AI69" s="47">
        <v>0</v>
      </c>
    </row>
    <row r="70" spans="1:35" x14ac:dyDescent="0.35">
      <c r="A70" s="47">
        <v>16</v>
      </c>
      <c r="B70" s="53">
        <v>377555</v>
      </c>
      <c r="C70" s="53">
        <v>393727</v>
      </c>
      <c r="D70" s="49" t="s">
        <v>49</v>
      </c>
      <c r="E70" s="48" t="s">
        <v>413</v>
      </c>
      <c r="F70" s="47">
        <v>0</v>
      </c>
      <c r="G70" s="47">
        <v>0</v>
      </c>
      <c r="H70" s="47">
        <v>0</v>
      </c>
      <c r="I70" s="47">
        <v>0</v>
      </c>
      <c r="J70" s="47">
        <v>-1</v>
      </c>
      <c r="K70" s="47">
        <v>-1</v>
      </c>
      <c r="L70" s="47">
        <v>0</v>
      </c>
      <c r="M70" s="47">
        <v>0</v>
      </c>
      <c r="N70" s="47">
        <v>-1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1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1</v>
      </c>
      <c r="AI70" s="47">
        <v>0</v>
      </c>
    </row>
    <row r="71" spans="1:35" x14ac:dyDescent="0.35">
      <c r="A71" s="47">
        <v>22</v>
      </c>
      <c r="B71" s="53">
        <v>21271714</v>
      </c>
      <c r="C71" s="53">
        <v>213837</v>
      </c>
      <c r="D71" s="49" t="s">
        <v>221</v>
      </c>
      <c r="E71" s="48" t="s">
        <v>408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-1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-1</v>
      </c>
      <c r="AG71" s="47">
        <v>0</v>
      </c>
      <c r="AH71" s="47">
        <v>0</v>
      </c>
      <c r="AI71" s="47">
        <v>0</v>
      </c>
    </row>
    <row r="72" spans="1:35" x14ac:dyDescent="0.35">
      <c r="A72" s="47" t="s">
        <v>27</v>
      </c>
      <c r="B72" s="53">
        <v>131489</v>
      </c>
      <c r="C72" s="53">
        <v>1331616</v>
      </c>
      <c r="D72" s="49" t="s">
        <v>222</v>
      </c>
      <c r="E72" s="48" t="s">
        <v>443</v>
      </c>
      <c r="F72" s="47">
        <v>0</v>
      </c>
      <c r="G72" s="47">
        <v>0</v>
      </c>
      <c r="H72" s="47">
        <v>-1</v>
      </c>
      <c r="I72" s="47">
        <v>0</v>
      </c>
      <c r="J72" s="47">
        <v>0</v>
      </c>
      <c r="K72" s="47">
        <v>0</v>
      </c>
      <c r="L72" s="47">
        <v>-1</v>
      </c>
      <c r="M72" s="47">
        <v>-1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1</v>
      </c>
      <c r="Y72" s="47">
        <v>0</v>
      </c>
      <c r="Z72" s="47">
        <v>0</v>
      </c>
      <c r="AA72" s="47">
        <v>-1</v>
      </c>
      <c r="AB72" s="47">
        <v>0</v>
      </c>
      <c r="AC72" s="47">
        <v>0</v>
      </c>
      <c r="AD72" s="47">
        <v>0</v>
      </c>
      <c r="AE72" s="47">
        <v>0</v>
      </c>
      <c r="AF72" s="47">
        <v>-1</v>
      </c>
      <c r="AG72" s="47">
        <v>0</v>
      </c>
      <c r="AH72" s="47">
        <v>0</v>
      </c>
      <c r="AI72" s="47">
        <v>0</v>
      </c>
    </row>
    <row r="73" spans="1:35" x14ac:dyDescent="0.35">
      <c r="A73" s="47">
        <v>5</v>
      </c>
      <c r="B73" s="53">
        <v>149432854</v>
      </c>
      <c r="C73" s="53">
        <v>149492935</v>
      </c>
      <c r="D73" s="49" t="s">
        <v>223</v>
      </c>
      <c r="E73" s="48" t="s">
        <v>444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1</v>
      </c>
    </row>
    <row r="74" spans="1:35" x14ac:dyDescent="0.35">
      <c r="A74" s="47">
        <v>16</v>
      </c>
      <c r="B74" s="53">
        <v>6759631</v>
      </c>
      <c r="C74" s="53">
        <v>6767386</v>
      </c>
      <c r="D74" s="49" t="s">
        <v>54</v>
      </c>
      <c r="E74" s="48" t="s">
        <v>428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-1</v>
      </c>
      <c r="M74" s="47">
        <v>0</v>
      </c>
      <c r="N74" s="47">
        <v>-1</v>
      </c>
      <c r="O74" s="47">
        <v>0</v>
      </c>
      <c r="P74" s="47">
        <v>-1</v>
      </c>
      <c r="Q74" s="47">
        <v>0</v>
      </c>
      <c r="R74" s="47">
        <v>1</v>
      </c>
      <c r="S74" s="47">
        <v>0</v>
      </c>
      <c r="T74" s="47">
        <v>0</v>
      </c>
      <c r="U74" s="47">
        <v>-1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1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</row>
    <row r="75" spans="1:35" x14ac:dyDescent="0.35">
      <c r="A75" s="47">
        <v>2</v>
      </c>
      <c r="B75" s="53">
        <v>2473259</v>
      </c>
      <c r="C75" s="53">
        <v>24738683</v>
      </c>
      <c r="D75" s="49" t="s">
        <v>84</v>
      </c>
      <c r="E75" s="48" t="s">
        <v>445</v>
      </c>
      <c r="F75" s="47">
        <v>0</v>
      </c>
      <c r="G75" s="47">
        <v>0</v>
      </c>
      <c r="H75" s="47">
        <v>-1</v>
      </c>
      <c r="I75" s="47">
        <v>-1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1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-1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</row>
    <row r="76" spans="1:35" x14ac:dyDescent="0.35">
      <c r="A76" s="47">
        <v>3</v>
      </c>
      <c r="B76" s="53">
        <v>41236328</v>
      </c>
      <c r="C76" s="53">
        <v>4131587</v>
      </c>
      <c r="D76" s="49" t="s">
        <v>224</v>
      </c>
      <c r="E76" s="48" t="s">
        <v>446</v>
      </c>
      <c r="F76" s="47">
        <v>1</v>
      </c>
      <c r="G76" s="47">
        <v>0</v>
      </c>
      <c r="H76" s="47">
        <v>1</v>
      </c>
      <c r="I76" s="47">
        <v>1</v>
      </c>
      <c r="J76" s="47">
        <v>0</v>
      </c>
      <c r="K76" s="47">
        <v>0</v>
      </c>
      <c r="L76" s="47">
        <v>0</v>
      </c>
      <c r="M76" s="47">
        <v>1</v>
      </c>
      <c r="N76" s="47">
        <v>1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1</v>
      </c>
      <c r="U76" s="47">
        <v>1</v>
      </c>
      <c r="V76" s="47">
        <v>0</v>
      </c>
      <c r="W76" s="47">
        <v>0</v>
      </c>
      <c r="X76" s="47">
        <v>0</v>
      </c>
      <c r="Y76" s="47">
        <v>0</v>
      </c>
      <c r="Z76" s="47">
        <v>1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-1</v>
      </c>
      <c r="AG76" s="47">
        <v>0</v>
      </c>
      <c r="AH76" s="47">
        <v>0</v>
      </c>
      <c r="AI76" s="47">
        <v>0</v>
      </c>
    </row>
    <row r="77" spans="1:35" x14ac:dyDescent="0.35">
      <c r="A77" s="47">
        <v>2</v>
      </c>
      <c r="B77" s="53">
        <v>225334867</v>
      </c>
      <c r="C77" s="53">
        <v>2254511</v>
      </c>
      <c r="D77" s="49" t="s">
        <v>225</v>
      </c>
      <c r="E77" s="48" t="s">
        <v>447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-1</v>
      </c>
      <c r="Q77" s="47">
        <v>0</v>
      </c>
      <c r="R77" s="47">
        <v>0</v>
      </c>
      <c r="S77" s="47">
        <v>0</v>
      </c>
      <c r="T77" s="47">
        <v>1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</row>
    <row r="78" spans="1:35" x14ac:dyDescent="0.35">
      <c r="A78" s="47">
        <v>6</v>
      </c>
      <c r="B78" s="53">
        <v>33286335</v>
      </c>
      <c r="C78" s="53">
        <v>3329746</v>
      </c>
      <c r="D78" s="49" t="s">
        <v>226</v>
      </c>
      <c r="E78" s="48" t="s">
        <v>448</v>
      </c>
      <c r="F78" s="47">
        <v>2</v>
      </c>
      <c r="G78" s="47">
        <v>0</v>
      </c>
      <c r="H78" s="47">
        <v>0</v>
      </c>
      <c r="I78" s="47">
        <v>1</v>
      </c>
      <c r="J78" s="47">
        <v>0</v>
      </c>
      <c r="K78" s="47">
        <v>0</v>
      </c>
      <c r="L78" s="47">
        <v>-1</v>
      </c>
      <c r="M78" s="47">
        <v>-1</v>
      </c>
      <c r="N78" s="47">
        <v>-1</v>
      </c>
      <c r="O78" s="47">
        <v>0</v>
      </c>
      <c r="P78" s="47">
        <v>-1</v>
      </c>
      <c r="Q78" s="47">
        <v>0</v>
      </c>
      <c r="R78" s="47">
        <v>1</v>
      </c>
      <c r="S78" s="47">
        <v>0</v>
      </c>
      <c r="T78" s="47">
        <v>-1</v>
      </c>
      <c r="U78" s="47">
        <v>0</v>
      </c>
      <c r="V78" s="47">
        <v>0</v>
      </c>
      <c r="W78" s="47">
        <v>0</v>
      </c>
      <c r="X78" s="47">
        <v>-1</v>
      </c>
      <c r="Y78" s="47">
        <v>-1</v>
      </c>
      <c r="Z78" s="47">
        <v>1</v>
      </c>
      <c r="AA78" s="47">
        <v>1</v>
      </c>
      <c r="AB78" s="47">
        <v>-1</v>
      </c>
      <c r="AC78" s="47">
        <v>-1</v>
      </c>
      <c r="AD78" s="47">
        <v>-1</v>
      </c>
      <c r="AE78" s="47">
        <v>0</v>
      </c>
      <c r="AF78" s="47">
        <v>1</v>
      </c>
      <c r="AG78" s="47">
        <v>1</v>
      </c>
      <c r="AH78" s="47">
        <v>-1</v>
      </c>
      <c r="AI78" s="47">
        <v>0</v>
      </c>
    </row>
    <row r="79" spans="1:35" x14ac:dyDescent="0.35">
      <c r="A79" s="47">
        <v>3</v>
      </c>
      <c r="B79" s="53">
        <v>182655862</v>
      </c>
      <c r="C79" s="53">
        <v>18273741</v>
      </c>
      <c r="D79" s="49" t="s">
        <v>227</v>
      </c>
      <c r="E79" s="48" t="s">
        <v>449</v>
      </c>
      <c r="F79" s="47">
        <v>0</v>
      </c>
      <c r="G79" s="47">
        <v>0</v>
      </c>
      <c r="H79" s="47">
        <v>1</v>
      </c>
      <c r="I79" s="47">
        <v>0</v>
      </c>
      <c r="J79" s="47">
        <v>1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1</v>
      </c>
      <c r="Q79" s="47">
        <v>0</v>
      </c>
      <c r="R79" s="47">
        <v>0</v>
      </c>
      <c r="S79" s="47">
        <v>0</v>
      </c>
      <c r="T79" s="47">
        <v>1</v>
      </c>
      <c r="U79" s="47">
        <v>1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-1</v>
      </c>
      <c r="AG79" s="47">
        <v>0</v>
      </c>
      <c r="AH79" s="47">
        <v>0</v>
      </c>
      <c r="AI79" s="47">
        <v>1</v>
      </c>
    </row>
    <row r="80" spans="1:35" x14ac:dyDescent="0.35">
      <c r="A80" s="47">
        <v>1</v>
      </c>
      <c r="B80" s="53">
        <v>16261163</v>
      </c>
      <c r="C80" s="53">
        <v>16275719</v>
      </c>
      <c r="D80" s="49" t="s">
        <v>228</v>
      </c>
      <c r="E80" s="48" t="s">
        <v>431</v>
      </c>
      <c r="F80" s="47">
        <v>0</v>
      </c>
      <c r="G80" s="47">
        <v>1</v>
      </c>
      <c r="H80" s="47">
        <v>1</v>
      </c>
      <c r="I80" s="47">
        <v>1</v>
      </c>
      <c r="J80" s="47">
        <v>1</v>
      </c>
      <c r="K80" s="47">
        <v>1</v>
      </c>
      <c r="L80" s="47">
        <v>1</v>
      </c>
      <c r="M80" s="47">
        <v>1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1</v>
      </c>
      <c r="T80" s="47">
        <v>1</v>
      </c>
      <c r="U80" s="47">
        <v>1</v>
      </c>
      <c r="V80" s="47">
        <v>1</v>
      </c>
      <c r="W80" s="47">
        <v>1</v>
      </c>
      <c r="X80" s="47">
        <v>1</v>
      </c>
      <c r="Y80" s="47">
        <v>1</v>
      </c>
      <c r="Z80" s="47">
        <v>1</v>
      </c>
      <c r="AA80" s="47">
        <v>1</v>
      </c>
      <c r="AB80" s="47">
        <v>1</v>
      </c>
      <c r="AC80" s="47">
        <v>1</v>
      </c>
      <c r="AD80" s="47">
        <v>0</v>
      </c>
      <c r="AE80" s="47">
        <v>1</v>
      </c>
      <c r="AF80" s="47">
        <v>0</v>
      </c>
      <c r="AG80" s="47">
        <v>1</v>
      </c>
      <c r="AH80" s="47">
        <v>0</v>
      </c>
      <c r="AI80" s="47">
        <v>0</v>
      </c>
    </row>
    <row r="81" spans="1:35" x14ac:dyDescent="0.35">
      <c r="A81" s="47">
        <v>14</v>
      </c>
      <c r="B81" s="53">
        <v>95552565</v>
      </c>
      <c r="C81" s="53">
        <v>95624347</v>
      </c>
      <c r="D81" s="49" t="s">
        <v>122</v>
      </c>
      <c r="E81" s="48" t="s">
        <v>450</v>
      </c>
      <c r="F81" s="47">
        <v>-1</v>
      </c>
      <c r="G81" s="47">
        <v>0</v>
      </c>
      <c r="H81" s="47">
        <v>0</v>
      </c>
      <c r="I81" s="47">
        <v>0</v>
      </c>
      <c r="J81" s="47">
        <v>-1</v>
      </c>
      <c r="K81" s="47">
        <v>-1</v>
      </c>
      <c r="L81" s="47">
        <v>0</v>
      </c>
      <c r="M81" s="47">
        <v>0</v>
      </c>
      <c r="N81" s="47">
        <v>0</v>
      </c>
      <c r="O81" s="47">
        <v>0</v>
      </c>
      <c r="P81" s="47">
        <v>1</v>
      </c>
      <c r="Q81" s="47">
        <v>1</v>
      </c>
      <c r="R81" s="47">
        <v>1</v>
      </c>
      <c r="S81" s="47">
        <v>0</v>
      </c>
      <c r="T81" s="47">
        <v>0</v>
      </c>
      <c r="U81" s="47">
        <v>1</v>
      </c>
      <c r="V81" s="47">
        <v>1</v>
      </c>
      <c r="W81" s="47">
        <v>0</v>
      </c>
      <c r="X81" s="47">
        <v>1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</row>
    <row r="82" spans="1:35" x14ac:dyDescent="0.35">
      <c r="A82" s="47">
        <v>13</v>
      </c>
      <c r="B82" s="53">
        <v>7332954</v>
      </c>
      <c r="C82" s="53">
        <v>73356234</v>
      </c>
      <c r="D82" s="49" t="s">
        <v>229</v>
      </c>
      <c r="E82" s="48" t="s">
        <v>428</v>
      </c>
      <c r="F82" s="47">
        <v>0</v>
      </c>
      <c r="G82" s="47">
        <v>0</v>
      </c>
      <c r="H82" s="47">
        <v>-1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1</v>
      </c>
      <c r="S82" s="47">
        <v>0</v>
      </c>
      <c r="T82" s="47">
        <v>-1</v>
      </c>
      <c r="U82" s="47">
        <v>-1</v>
      </c>
      <c r="V82" s="47">
        <v>0</v>
      </c>
      <c r="W82" s="47">
        <v>-1</v>
      </c>
      <c r="X82" s="47">
        <v>-1</v>
      </c>
      <c r="Y82" s="47">
        <v>0</v>
      </c>
      <c r="Z82" s="47">
        <v>0</v>
      </c>
      <c r="AA82" s="47">
        <v>-1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</row>
    <row r="83" spans="1:35" x14ac:dyDescent="0.35">
      <c r="A83" s="47">
        <v>19</v>
      </c>
      <c r="B83" s="53">
        <v>124421</v>
      </c>
      <c r="C83" s="53">
        <v>1341962</v>
      </c>
      <c r="D83" s="49" t="s">
        <v>37</v>
      </c>
      <c r="E83" s="48" t="s">
        <v>451</v>
      </c>
      <c r="F83" s="47">
        <v>0</v>
      </c>
      <c r="G83" s="47">
        <v>0</v>
      </c>
      <c r="H83" s="47">
        <v>-1</v>
      </c>
      <c r="I83" s="47">
        <v>-1</v>
      </c>
      <c r="J83" s="47">
        <v>0</v>
      </c>
      <c r="K83" s="47">
        <v>-1</v>
      </c>
      <c r="L83" s="47">
        <v>0</v>
      </c>
      <c r="M83" s="47">
        <v>0</v>
      </c>
      <c r="N83" s="47">
        <v>-1</v>
      </c>
      <c r="O83" s="47">
        <v>-1</v>
      </c>
      <c r="P83" s="47">
        <v>0</v>
      </c>
      <c r="Q83" s="47">
        <v>0</v>
      </c>
      <c r="R83" s="47">
        <v>0</v>
      </c>
      <c r="S83" s="47">
        <v>0</v>
      </c>
      <c r="T83" s="47">
        <v>-1</v>
      </c>
      <c r="U83" s="47">
        <v>0</v>
      </c>
      <c r="V83" s="47">
        <v>1</v>
      </c>
      <c r="W83" s="47">
        <v>1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1</v>
      </c>
      <c r="AI83" s="47">
        <v>0</v>
      </c>
    </row>
    <row r="84" spans="1:35" x14ac:dyDescent="0.35">
      <c r="A84" s="47">
        <v>2</v>
      </c>
      <c r="B84" s="53">
        <v>25455845</v>
      </c>
      <c r="C84" s="53">
        <v>25565459</v>
      </c>
      <c r="D84" s="49" t="s">
        <v>230</v>
      </c>
      <c r="E84" s="48" t="s">
        <v>409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1</v>
      </c>
      <c r="M84" s="47">
        <v>0</v>
      </c>
      <c r="N84" s="47">
        <v>-1</v>
      </c>
      <c r="O84" s="47">
        <v>0</v>
      </c>
      <c r="P84" s="47">
        <v>-1</v>
      </c>
      <c r="Q84" s="47">
        <v>0</v>
      </c>
      <c r="R84" s="47">
        <v>0</v>
      </c>
      <c r="S84" s="47">
        <v>0</v>
      </c>
      <c r="T84" s="47">
        <v>0</v>
      </c>
      <c r="U84" s="47">
        <v>-1</v>
      </c>
      <c r="V84" s="47">
        <v>-1</v>
      </c>
      <c r="W84" s="47">
        <v>1</v>
      </c>
      <c r="X84" s="47">
        <v>0</v>
      </c>
      <c r="Y84" s="47">
        <v>0</v>
      </c>
      <c r="Z84" s="47">
        <v>0</v>
      </c>
      <c r="AA84" s="47">
        <v>1</v>
      </c>
      <c r="AB84" s="47">
        <v>-1</v>
      </c>
      <c r="AC84" s="47">
        <v>1</v>
      </c>
      <c r="AD84" s="47">
        <v>0</v>
      </c>
      <c r="AE84" s="47">
        <v>0</v>
      </c>
      <c r="AF84" s="47">
        <v>0</v>
      </c>
      <c r="AG84" s="47">
        <v>0</v>
      </c>
      <c r="AH84" s="47">
        <v>1</v>
      </c>
      <c r="AI84" s="47">
        <v>0</v>
      </c>
    </row>
    <row r="85" spans="1:35" x14ac:dyDescent="0.35">
      <c r="A85" s="47">
        <v>2</v>
      </c>
      <c r="B85" s="53">
        <v>3135191</v>
      </c>
      <c r="C85" s="53">
        <v>31397162</v>
      </c>
      <c r="D85" s="49" t="s">
        <v>77</v>
      </c>
      <c r="E85" s="48" t="s">
        <v>408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1</v>
      </c>
      <c r="M85" s="47">
        <v>1</v>
      </c>
      <c r="N85" s="47">
        <v>0</v>
      </c>
      <c r="O85" s="47">
        <v>0</v>
      </c>
      <c r="P85" s="47">
        <v>1</v>
      </c>
      <c r="Q85" s="47">
        <v>0</v>
      </c>
      <c r="R85" s="47">
        <v>0</v>
      </c>
      <c r="S85" s="47">
        <v>0</v>
      </c>
      <c r="T85" s="47">
        <v>0</v>
      </c>
      <c r="U85" s="47">
        <v>-1</v>
      </c>
      <c r="V85" s="47">
        <v>0</v>
      </c>
      <c r="W85" s="47">
        <v>0</v>
      </c>
      <c r="X85" s="47">
        <v>1</v>
      </c>
      <c r="Y85" s="47">
        <v>1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</row>
    <row r="86" spans="1:35" x14ac:dyDescent="0.35">
      <c r="A86" s="47">
        <v>19</v>
      </c>
      <c r="B86" s="53">
        <v>2164148</v>
      </c>
      <c r="C86" s="53">
        <v>2232577</v>
      </c>
      <c r="D86" s="49" t="s">
        <v>31</v>
      </c>
      <c r="E86" s="48" t="s">
        <v>413</v>
      </c>
      <c r="F86" s="47">
        <v>0</v>
      </c>
      <c r="G86" s="47">
        <v>0</v>
      </c>
      <c r="H86" s="47">
        <v>-1</v>
      </c>
      <c r="I86" s="47">
        <v>-1</v>
      </c>
      <c r="J86" s="47">
        <v>-1</v>
      </c>
      <c r="K86" s="47">
        <v>-1</v>
      </c>
      <c r="L86" s="47">
        <v>1</v>
      </c>
      <c r="M86" s="47">
        <v>0</v>
      </c>
      <c r="N86" s="47">
        <v>-1</v>
      </c>
      <c r="O86" s="47">
        <v>-1</v>
      </c>
      <c r="P86" s="47">
        <v>0</v>
      </c>
      <c r="Q86" s="47">
        <v>-1</v>
      </c>
      <c r="R86" s="47">
        <v>0</v>
      </c>
      <c r="S86" s="47">
        <v>0</v>
      </c>
      <c r="T86" s="47">
        <v>-1</v>
      </c>
      <c r="U86" s="47">
        <v>0</v>
      </c>
      <c r="V86" s="47">
        <v>0</v>
      </c>
      <c r="W86" s="47">
        <v>0</v>
      </c>
      <c r="X86" s="47">
        <v>-1</v>
      </c>
      <c r="Y86" s="47">
        <v>-1</v>
      </c>
      <c r="Z86" s="47">
        <v>0</v>
      </c>
      <c r="AA86" s="47">
        <v>-1</v>
      </c>
      <c r="AB86" s="47">
        <v>0</v>
      </c>
      <c r="AC86" s="47">
        <v>0</v>
      </c>
      <c r="AD86" s="47">
        <v>0</v>
      </c>
      <c r="AE86" s="47">
        <v>-1</v>
      </c>
      <c r="AF86" s="47">
        <v>-1</v>
      </c>
      <c r="AG86" s="47">
        <v>0</v>
      </c>
      <c r="AH86" s="47">
        <v>1</v>
      </c>
      <c r="AI86" s="47">
        <v>0</v>
      </c>
    </row>
    <row r="87" spans="1:35" x14ac:dyDescent="0.35">
      <c r="A87" s="47">
        <v>6</v>
      </c>
      <c r="B87" s="53">
        <v>242398</v>
      </c>
      <c r="C87" s="53">
        <v>2493941</v>
      </c>
      <c r="D87" s="49" t="s">
        <v>110</v>
      </c>
      <c r="E87" s="48" t="s">
        <v>452</v>
      </c>
      <c r="F87" s="47">
        <v>0</v>
      </c>
      <c r="G87" s="47">
        <v>0</v>
      </c>
      <c r="H87" s="47">
        <v>1</v>
      </c>
      <c r="I87" s="47">
        <v>1</v>
      </c>
      <c r="J87" s="47">
        <v>1</v>
      </c>
      <c r="K87" s="47">
        <v>1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1</v>
      </c>
      <c r="R87" s="47">
        <v>0</v>
      </c>
      <c r="S87" s="47">
        <v>0</v>
      </c>
      <c r="T87" s="47">
        <v>0</v>
      </c>
      <c r="U87" s="47">
        <v>1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-1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</row>
    <row r="88" spans="1:35" x14ac:dyDescent="0.35">
      <c r="A88" s="47">
        <v>11</v>
      </c>
      <c r="B88" s="53">
        <v>85955586</v>
      </c>
      <c r="C88" s="53">
        <v>85989855</v>
      </c>
      <c r="D88" s="49" t="s">
        <v>231</v>
      </c>
      <c r="E88" s="48" t="s">
        <v>453</v>
      </c>
      <c r="F88" s="47">
        <v>2</v>
      </c>
      <c r="G88" s="47">
        <v>1</v>
      </c>
      <c r="H88" s="47">
        <v>0</v>
      </c>
      <c r="I88" s="47">
        <v>0</v>
      </c>
      <c r="J88" s="47">
        <v>-1</v>
      </c>
      <c r="K88" s="47">
        <v>1</v>
      </c>
      <c r="L88" s="47">
        <v>0</v>
      </c>
      <c r="M88" s="47">
        <v>0</v>
      </c>
      <c r="N88" s="47">
        <v>0</v>
      </c>
      <c r="O88" s="47">
        <v>0</v>
      </c>
      <c r="P88" s="47">
        <v>1</v>
      </c>
      <c r="Q88" s="47">
        <v>0</v>
      </c>
      <c r="R88" s="47">
        <v>0</v>
      </c>
      <c r="S88" s="47">
        <v>0</v>
      </c>
      <c r="T88" s="47">
        <v>1</v>
      </c>
      <c r="U88" s="47">
        <v>1</v>
      </c>
      <c r="V88" s="47">
        <v>0</v>
      </c>
      <c r="W88" s="47">
        <v>0</v>
      </c>
      <c r="X88" s="47">
        <v>-1</v>
      </c>
      <c r="Y88" s="47">
        <v>0</v>
      </c>
      <c r="Z88" s="47">
        <v>0</v>
      </c>
      <c r="AA88" s="47">
        <v>-1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</row>
    <row r="89" spans="1:35" x14ac:dyDescent="0.35">
      <c r="A89" s="47">
        <v>9</v>
      </c>
      <c r="B89" s="53">
        <v>13955338</v>
      </c>
      <c r="C89" s="53">
        <v>13956713</v>
      </c>
      <c r="D89" s="49" t="s">
        <v>232</v>
      </c>
      <c r="E89" s="48" t="s">
        <v>454</v>
      </c>
      <c r="F89" s="47">
        <v>0</v>
      </c>
      <c r="G89" s="47">
        <v>0</v>
      </c>
      <c r="H89" s="47">
        <v>0</v>
      </c>
      <c r="I89" s="47">
        <v>0</v>
      </c>
      <c r="J89" s="47">
        <v>-1</v>
      </c>
      <c r="K89" s="47">
        <v>-1</v>
      </c>
      <c r="L89" s="47">
        <v>-1</v>
      </c>
      <c r="M89" s="47">
        <v>-1</v>
      </c>
      <c r="N89" s="47">
        <v>-1</v>
      </c>
      <c r="O89" s="47">
        <v>-1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1</v>
      </c>
      <c r="X89" s="47">
        <v>0</v>
      </c>
      <c r="Y89" s="47">
        <v>-1</v>
      </c>
      <c r="Z89" s="47">
        <v>0</v>
      </c>
      <c r="AA89" s="47">
        <v>-1</v>
      </c>
      <c r="AB89" s="47">
        <v>0</v>
      </c>
      <c r="AC89" s="47">
        <v>0</v>
      </c>
      <c r="AD89" s="47">
        <v>0</v>
      </c>
      <c r="AE89" s="47">
        <v>-1</v>
      </c>
      <c r="AF89" s="47">
        <v>0</v>
      </c>
      <c r="AG89" s="47">
        <v>1</v>
      </c>
      <c r="AH89" s="47">
        <v>1</v>
      </c>
      <c r="AI89" s="47">
        <v>0</v>
      </c>
    </row>
    <row r="90" spans="1:35" x14ac:dyDescent="0.35">
      <c r="A90" s="47">
        <v>7</v>
      </c>
      <c r="B90" s="53">
        <v>5586714</v>
      </c>
      <c r="C90" s="53">
        <v>55324313</v>
      </c>
      <c r="D90" s="49" t="s">
        <v>233</v>
      </c>
      <c r="E90" s="48" t="s">
        <v>455</v>
      </c>
      <c r="F90" s="47">
        <v>0</v>
      </c>
      <c r="G90" s="47">
        <v>0</v>
      </c>
      <c r="H90" s="47">
        <v>1</v>
      </c>
      <c r="I90" s="47">
        <v>1</v>
      </c>
      <c r="J90" s="47">
        <v>1</v>
      </c>
      <c r="K90" s="47">
        <v>0</v>
      </c>
      <c r="L90" s="47">
        <v>0</v>
      </c>
      <c r="M90" s="47">
        <v>0</v>
      </c>
      <c r="N90" s="47">
        <v>1</v>
      </c>
      <c r="O90" s="47">
        <v>0</v>
      </c>
      <c r="P90" s="47">
        <v>0</v>
      </c>
      <c r="Q90" s="47">
        <v>0</v>
      </c>
      <c r="R90" s="47">
        <v>0</v>
      </c>
      <c r="S90" s="47">
        <v>1</v>
      </c>
      <c r="T90" s="47">
        <v>1</v>
      </c>
      <c r="U90" s="47">
        <v>0</v>
      </c>
      <c r="V90" s="47">
        <v>0</v>
      </c>
      <c r="W90" s="47">
        <v>1</v>
      </c>
      <c r="X90" s="47">
        <v>0</v>
      </c>
      <c r="Y90" s="47">
        <v>1</v>
      </c>
      <c r="Z90" s="47">
        <v>0</v>
      </c>
      <c r="AA90" s="47">
        <v>1</v>
      </c>
      <c r="AB90" s="47">
        <v>1</v>
      </c>
      <c r="AC90" s="47">
        <v>1</v>
      </c>
      <c r="AD90" s="47">
        <v>-1</v>
      </c>
      <c r="AE90" s="47">
        <v>-1</v>
      </c>
      <c r="AF90" s="47">
        <v>0</v>
      </c>
      <c r="AG90" s="47">
        <v>0</v>
      </c>
      <c r="AH90" s="47">
        <v>1</v>
      </c>
      <c r="AI90" s="47">
        <v>1</v>
      </c>
    </row>
    <row r="91" spans="1:35" x14ac:dyDescent="0.35">
      <c r="A91" s="47" t="s">
        <v>27</v>
      </c>
      <c r="B91" s="53">
        <v>2142636</v>
      </c>
      <c r="C91" s="53">
        <v>2159962</v>
      </c>
      <c r="D91" s="49" t="s">
        <v>234</v>
      </c>
      <c r="E91" s="48" t="s">
        <v>456</v>
      </c>
      <c r="F91" s="47">
        <v>0</v>
      </c>
      <c r="G91" s="47">
        <v>0</v>
      </c>
      <c r="H91" s="47">
        <v>-1</v>
      </c>
      <c r="I91" s="47">
        <v>0</v>
      </c>
      <c r="J91" s="47">
        <v>0</v>
      </c>
      <c r="K91" s="47">
        <v>0</v>
      </c>
      <c r="L91" s="47">
        <v>-1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-1</v>
      </c>
      <c r="AB91" s="47">
        <v>0</v>
      </c>
      <c r="AC91" s="47">
        <v>0</v>
      </c>
      <c r="AD91" s="47">
        <v>0</v>
      </c>
      <c r="AE91" s="47">
        <v>0</v>
      </c>
      <c r="AF91" s="47">
        <v>-1</v>
      </c>
      <c r="AG91" s="47">
        <v>0</v>
      </c>
      <c r="AH91" s="47">
        <v>0</v>
      </c>
      <c r="AI91" s="47">
        <v>0</v>
      </c>
    </row>
    <row r="92" spans="1:35" x14ac:dyDescent="0.35">
      <c r="A92" s="47">
        <v>22</v>
      </c>
      <c r="B92" s="53">
        <v>4148779</v>
      </c>
      <c r="C92" s="53">
        <v>4157681</v>
      </c>
      <c r="D92" s="49" t="s">
        <v>235</v>
      </c>
      <c r="E92" s="48" t="s">
        <v>397</v>
      </c>
      <c r="F92" s="47">
        <v>0</v>
      </c>
      <c r="G92" s="47">
        <v>0</v>
      </c>
      <c r="H92" s="47">
        <v>1</v>
      </c>
      <c r="I92" s="47">
        <v>1</v>
      </c>
      <c r="J92" s="47">
        <v>0</v>
      </c>
      <c r="K92" s="47">
        <v>-1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1</v>
      </c>
      <c r="V92" s="47">
        <v>0</v>
      </c>
      <c r="W92" s="47">
        <v>1</v>
      </c>
      <c r="X92" s="47">
        <v>1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-1</v>
      </c>
      <c r="AG92" s="47">
        <v>0</v>
      </c>
      <c r="AH92" s="47">
        <v>0</v>
      </c>
      <c r="AI92" s="47">
        <v>0</v>
      </c>
    </row>
    <row r="93" spans="1:35" x14ac:dyDescent="0.35">
      <c r="A93" s="47">
        <v>2</v>
      </c>
      <c r="B93" s="53">
        <v>47572297</v>
      </c>
      <c r="C93" s="53">
        <v>4761474</v>
      </c>
      <c r="D93" s="49" t="s">
        <v>236</v>
      </c>
      <c r="E93" s="48" t="s">
        <v>457</v>
      </c>
      <c r="F93" s="47">
        <v>1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1</v>
      </c>
      <c r="M93" s="47">
        <v>0</v>
      </c>
      <c r="N93" s="47">
        <v>0</v>
      </c>
      <c r="O93" s="47">
        <v>0</v>
      </c>
      <c r="P93" s="47">
        <v>1</v>
      </c>
      <c r="Q93" s="47">
        <v>0</v>
      </c>
      <c r="R93" s="47">
        <v>0</v>
      </c>
      <c r="S93" s="47">
        <v>0</v>
      </c>
      <c r="T93" s="47">
        <v>0</v>
      </c>
      <c r="U93" s="47">
        <v>1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1</v>
      </c>
      <c r="AB93" s="47">
        <v>1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</row>
    <row r="94" spans="1:35" x14ac:dyDescent="0.35">
      <c r="A94" s="47">
        <v>3</v>
      </c>
      <c r="B94" s="53">
        <v>89156674</v>
      </c>
      <c r="C94" s="53">
        <v>89531284</v>
      </c>
      <c r="D94" s="49" t="s">
        <v>123</v>
      </c>
      <c r="E94" s="48" t="s">
        <v>458</v>
      </c>
      <c r="F94" s="47">
        <v>-1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1</v>
      </c>
      <c r="Q94" s="47">
        <v>0</v>
      </c>
      <c r="R94" s="47">
        <v>0</v>
      </c>
      <c r="S94" s="47">
        <v>0</v>
      </c>
      <c r="T94" s="47">
        <v>0</v>
      </c>
      <c r="U94" s="47">
        <v>1</v>
      </c>
      <c r="V94" s="47">
        <v>0</v>
      </c>
      <c r="W94" s="47">
        <v>0</v>
      </c>
      <c r="X94" s="47">
        <v>1</v>
      </c>
      <c r="Y94" s="47">
        <v>1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-1</v>
      </c>
      <c r="AG94" s="47">
        <v>0</v>
      </c>
      <c r="AH94" s="47">
        <v>0</v>
      </c>
      <c r="AI94" s="47">
        <v>0</v>
      </c>
    </row>
    <row r="95" spans="1:35" x14ac:dyDescent="0.35">
      <c r="A95" s="47">
        <v>4</v>
      </c>
      <c r="B95" s="53">
        <v>66185281</v>
      </c>
      <c r="C95" s="53">
        <v>66536213</v>
      </c>
      <c r="D95" s="49" t="s">
        <v>237</v>
      </c>
      <c r="E95" s="48" t="s">
        <v>426</v>
      </c>
      <c r="F95" s="47">
        <v>-1</v>
      </c>
      <c r="G95" s="47">
        <v>0</v>
      </c>
      <c r="H95" s="47">
        <v>1</v>
      </c>
      <c r="I95" s="47">
        <v>0</v>
      </c>
      <c r="J95" s="47">
        <v>1</v>
      </c>
      <c r="K95" s="47">
        <v>1</v>
      </c>
      <c r="L95" s="47">
        <v>0</v>
      </c>
      <c r="M95" s="47">
        <v>1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1</v>
      </c>
      <c r="U95" s="47">
        <v>0</v>
      </c>
      <c r="V95" s="47">
        <v>0</v>
      </c>
      <c r="W95" s="47">
        <v>0</v>
      </c>
      <c r="X95" s="47">
        <v>1</v>
      </c>
      <c r="Y95" s="47">
        <v>1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-1</v>
      </c>
      <c r="AG95" s="47">
        <v>0</v>
      </c>
      <c r="AH95" s="47">
        <v>0</v>
      </c>
      <c r="AI95" s="47">
        <v>0</v>
      </c>
    </row>
    <row r="96" spans="1:35" x14ac:dyDescent="0.35">
      <c r="A96" s="47">
        <v>3</v>
      </c>
      <c r="B96" s="53">
        <v>134316643</v>
      </c>
      <c r="C96" s="53">
        <v>13497939</v>
      </c>
      <c r="D96" s="49" t="s">
        <v>147</v>
      </c>
      <c r="E96" s="48" t="s">
        <v>402</v>
      </c>
      <c r="F96" s="47">
        <v>-1</v>
      </c>
      <c r="G96" s="47">
        <v>0</v>
      </c>
      <c r="H96" s="47">
        <v>0</v>
      </c>
      <c r="I96" s="47">
        <v>0</v>
      </c>
      <c r="J96" s="47">
        <v>2</v>
      </c>
      <c r="K96" s="47">
        <v>2</v>
      </c>
      <c r="L96" s="47">
        <v>0</v>
      </c>
      <c r="M96" s="47">
        <v>0</v>
      </c>
      <c r="N96" s="47">
        <v>0</v>
      </c>
      <c r="O96" s="47">
        <v>0</v>
      </c>
      <c r="P96" s="47">
        <v>1</v>
      </c>
      <c r="Q96" s="47">
        <v>0</v>
      </c>
      <c r="R96" s="47">
        <v>0</v>
      </c>
      <c r="S96" s="47">
        <v>0</v>
      </c>
      <c r="T96" s="47">
        <v>1</v>
      </c>
      <c r="U96" s="47">
        <v>1</v>
      </c>
      <c r="V96" s="47">
        <v>0</v>
      </c>
      <c r="W96" s="47">
        <v>1</v>
      </c>
      <c r="X96" s="47">
        <v>2</v>
      </c>
      <c r="Y96" s="47">
        <v>2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-1</v>
      </c>
      <c r="AG96" s="47">
        <v>0</v>
      </c>
      <c r="AH96" s="47">
        <v>0</v>
      </c>
      <c r="AI96" s="47">
        <v>0</v>
      </c>
    </row>
    <row r="97" spans="1:35" x14ac:dyDescent="0.35">
      <c r="A97" s="47">
        <v>17</v>
      </c>
      <c r="B97" s="53">
        <v>37844167</v>
      </c>
      <c r="C97" s="53">
        <v>37886679</v>
      </c>
      <c r="D97" s="49" t="s">
        <v>55</v>
      </c>
      <c r="E97" s="48" t="s">
        <v>403</v>
      </c>
      <c r="F97" s="47">
        <v>2</v>
      </c>
      <c r="G97" s="47">
        <v>2</v>
      </c>
      <c r="H97" s="47">
        <v>1</v>
      </c>
      <c r="I97" s="47">
        <v>1</v>
      </c>
      <c r="J97" s="47">
        <v>0</v>
      </c>
      <c r="K97" s="47">
        <v>0</v>
      </c>
      <c r="L97" s="47">
        <v>0</v>
      </c>
      <c r="M97" s="47">
        <v>0</v>
      </c>
      <c r="N97" s="47">
        <v>2</v>
      </c>
      <c r="O97" s="47">
        <v>2</v>
      </c>
      <c r="P97" s="47">
        <v>2</v>
      </c>
      <c r="Q97" s="47">
        <v>2</v>
      </c>
      <c r="R97" s="47">
        <v>2</v>
      </c>
      <c r="S97" s="47">
        <v>2</v>
      </c>
      <c r="T97" s="47">
        <v>0</v>
      </c>
      <c r="U97" s="47">
        <v>0</v>
      </c>
      <c r="V97" s="47">
        <v>0</v>
      </c>
      <c r="W97" s="47">
        <v>-1</v>
      </c>
      <c r="X97" s="47">
        <v>-1</v>
      </c>
      <c r="Y97" s="47">
        <v>-1</v>
      </c>
      <c r="Z97" s="47">
        <v>0</v>
      </c>
      <c r="AA97" s="47">
        <v>0</v>
      </c>
      <c r="AB97" s="47">
        <v>-1</v>
      </c>
      <c r="AC97" s="47">
        <v>-1</v>
      </c>
      <c r="AD97" s="47">
        <v>2</v>
      </c>
      <c r="AE97" s="47">
        <v>2</v>
      </c>
      <c r="AF97" s="47">
        <v>2</v>
      </c>
      <c r="AG97" s="47">
        <v>2</v>
      </c>
      <c r="AH97" s="47">
        <v>2</v>
      </c>
      <c r="AI97" s="47">
        <v>2</v>
      </c>
    </row>
    <row r="98" spans="1:35" x14ac:dyDescent="0.35">
      <c r="A98" s="47">
        <v>12</v>
      </c>
      <c r="B98" s="53">
        <v>56473641</v>
      </c>
      <c r="C98" s="53">
        <v>56497289</v>
      </c>
      <c r="D98" s="49" t="s">
        <v>238</v>
      </c>
      <c r="E98" s="48" t="s">
        <v>397</v>
      </c>
      <c r="F98" s="47">
        <v>2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-1</v>
      </c>
      <c r="M98" s="47">
        <v>-1</v>
      </c>
      <c r="N98" s="47">
        <v>0</v>
      </c>
      <c r="O98" s="47">
        <v>0</v>
      </c>
      <c r="P98" s="47">
        <v>0</v>
      </c>
      <c r="Q98" s="47">
        <v>1</v>
      </c>
      <c r="R98" s="47">
        <v>0</v>
      </c>
      <c r="S98" s="47">
        <v>1</v>
      </c>
      <c r="T98" s="47">
        <v>-1</v>
      </c>
      <c r="U98" s="47">
        <v>0</v>
      </c>
      <c r="V98" s="47">
        <v>0</v>
      </c>
      <c r="W98" s="47">
        <v>0</v>
      </c>
      <c r="X98" s="47">
        <v>-1</v>
      </c>
      <c r="Y98" s="47">
        <v>-1</v>
      </c>
      <c r="Z98" s="47">
        <v>0</v>
      </c>
      <c r="AA98" s="47">
        <v>0</v>
      </c>
      <c r="AB98" s="47">
        <v>0</v>
      </c>
      <c r="AC98" s="47">
        <v>0</v>
      </c>
      <c r="AD98" s="47">
        <v>-1</v>
      </c>
      <c r="AE98" s="47">
        <v>-1</v>
      </c>
      <c r="AF98" s="47">
        <v>0</v>
      </c>
      <c r="AG98" s="47">
        <v>0</v>
      </c>
      <c r="AH98" s="47">
        <v>-1</v>
      </c>
      <c r="AI98" s="47">
        <v>0</v>
      </c>
    </row>
    <row r="99" spans="1:35" x14ac:dyDescent="0.35">
      <c r="A99" s="47">
        <v>2</v>
      </c>
      <c r="B99" s="53">
        <v>21224446</v>
      </c>
      <c r="C99" s="53">
        <v>21343565</v>
      </c>
      <c r="D99" s="49" t="s">
        <v>239</v>
      </c>
      <c r="E99" s="48" t="s">
        <v>424</v>
      </c>
      <c r="F99" s="47">
        <v>0</v>
      </c>
      <c r="G99" s="47">
        <v>0</v>
      </c>
      <c r="H99" s="47">
        <v>0</v>
      </c>
      <c r="I99" s="47">
        <v>0</v>
      </c>
      <c r="J99" s="47">
        <v>1</v>
      </c>
      <c r="K99" s="47">
        <v>1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1</v>
      </c>
      <c r="U99" s="47">
        <v>0</v>
      </c>
      <c r="V99" s="47">
        <v>0</v>
      </c>
      <c r="W99" s="47">
        <v>0</v>
      </c>
      <c r="X99" s="47">
        <v>0</v>
      </c>
      <c r="Y99" s="47">
        <v>1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</row>
    <row r="100" spans="1:35" x14ac:dyDescent="0.35">
      <c r="A100" s="47">
        <v>19</v>
      </c>
      <c r="B100" s="53">
        <v>4585395</v>
      </c>
      <c r="C100" s="53">
        <v>45874176</v>
      </c>
      <c r="D100" s="49" t="s">
        <v>165</v>
      </c>
      <c r="E100" s="48" t="s">
        <v>417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-1</v>
      </c>
      <c r="L100" s="47">
        <v>0</v>
      </c>
      <c r="M100" s="47">
        <v>-1</v>
      </c>
      <c r="N100" s="47">
        <v>0</v>
      </c>
      <c r="O100" s="47">
        <v>0</v>
      </c>
      <c r="P100" s="47">
        <v>-1</v>
      </c>
      <c r="Q100" s="47">
        <v>0</v>
      </c>
      <c r="R100" s="47">
        <v>-1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-1</v>
      </c>
      <c r="Y100" s="47">
        <v>-1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1</v>
      </c>
      <c r="AI100" s="47">
        <v>0</v>
      </c>
    </row>
    <row r="101" spans="1:35" x14ac:dyDescent="0.35">
      <c r="A101" s="47">
        <v>2</v>
      </c>
      <c r="B101" s="53">
        <v>12814866</v>
      </c>
      <c r="C101" s="53">
        <v>12851752</v>
      </c>
      <c r="D101" s="49" t="s">
        <v>240</v>
      </c>
      <c r="E101" s="48" t="s">
        <v>459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1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</row>
    <row r="102" spans="1:35" x14ac:dyDescent="0.35">
      <c r="A102" s="47">
        <v>16</v>
      </c>
      <c r="B102" s="53">
        <v>141414</v>
      </c>
      <c r="C102" s="53">
        <v>144622</v>
      </c>
      <c r="D102" s="49" t="s">
        <v>241</v>
      </c>
      <c r="E102" s="48" t="s">
        <v>427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-1</v>
      </c>
      <c r="Y102" s="47">
        <v>-1</v>
      </c>
      <c r="Z102" s="47">
        <v>1</v>
      </c>
      <c r="AA102" s="47">
        <v>-1</v>
      </c>
      <c r="AB102" s="47">
        <v>0</v>
      </c>
      <c r="AC102" s="47">
        <v>0</v>
      </c>
      <c r="AD102" s="47">
        <v>0</v>
      </c>
      <c r="AE102" s="47">
        <v>0</v>
      </c>
      <c r="AF102" s="47">
        <v>1</v>
      </c>
      <c r="AG102" s="47">
        <v>1</v>
      </c>
      <c r="AH102" s="47">
        <v>0</v>
      </c>
      <c r="AI102" s="47">
        <v>0</v>
      </c>
    </row>
    <row r="103" spans="1:35" x14ac:dyDescent="0.35">
      <c r="A103" s="47">
        <v>13</v>
      </c>
      <c r="B103" s="53">
        <v>13497194</v>
      </c>
      <c r="C103" s="53">
        <v>13528345</v>
      </c>
      <c r="D103" s="49" t="s">
        <v>124</v>
      </c>
      <c r="E103" s="48" t="s">
        <v>430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-1</v>
      </c>
      <c r="U103" s="47">
        <v>-1</v>
      </c>
      <c r="V103" s="47">
        <v>0</v>
      </c>
      <c r="W103" s="47">
        <v>1</v>
      </c>
      <c r="X103" s="47">
        <v>1</v>
      </c>
      <c r="Y103" s="47">
        <v>1</v>
      </c>
      <c r="Z103" s="47">
        <v>0</v>
      </c>
      <c r="AA103" s="47">
        <v>-1</v>
      </c>
      <c r="AB103" s="47">
        <v>0</v>
      </c>
      <c r="AC103" s="47">
        <v>0</v>
      </c>
      <c r="AD103" s="47">
        <v>0</v>
      </c>
      <c r="AE103" s="47">
        <v>0</v>
      </c>
      <c r="AF103" s="47">
        <v>1</v>
      </c>
      <c r="AG103" s="47">
        <v>0</v>
      </c>
      <c r="AH103" s="47">
        <v>0</v>
      </c>
      <c r="AI103" s="47">
        <v>0</v>
      </c>
    </row>
    <row r="104" spans="1:35" x14ac:dyDescent="0.35">
      <c r="A104" s="47">
        <v>21</v>
      </c>
      <c r="B104" s="53">
        <v>39751949</v>
      </c>
      <c r="C104" s="53">
        <v>43374</v>
      </c>
      <c r="D104" s="49" t="s">
        <v>242</v>
      </c>
      <c r="E104" s="48" t="s">
        <v>402</v>
      </c>
      <c r="F104" s="47">
        <v>0</v>
      </c>
      <c r="G104" s="47">
        <v>1</v>
      </c>
      <c r="H104" s="47">
        <v>-1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1</v>
      </c>
      <c r="O104" s="47">
        <v>1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1</v>
      </c>
      <c r="W104" s="47">
        <v>1</v>
      </c>
      <c r="X104" s="47">
        <v>1</v>
      </c>
      <c r="Y104" s="47">
        <v>1</v>
      </c>
      <c r="Z104" s="47">
        <v>0</v>
      </c>
      <c r="AA104" s="47">
        <v>0</v>
      </c>
      <c r="AB104" s="47">
        <v>0</v>
      </c>
      <c r="AC104" s="47">
        <v>0</v>
      </c>
      <c r="AD104" s="47">
        <v>1</v>
      </c>
      <c r="AE104" s="47">
        <v>0</v>
      </c>
      <c r="AF104" s="47">
        <v>0</v>
      </c>
      <c r="AG104" s="47">
        <v>0</v>
      </c>
      <c r="AH104" s="47">
        <v>0</v>
      </c>
      <c r="AI104" s="47">
        <v>1</v>
      </c>
    </row>
    <row r="105" spans="1:35" x14ac:dyDescent="0.35">
      <c r="A105" s="47">
        <v>6</v>
      </c>
      <c r="B105" s="53">
        <v>151977826</v>
      </c>
      <c r="C105" s="53">
        <v>15245754</v>
      </c>
      <c r="D105" s="49" t="s">
        <v>243</v>
      </c>
      <c r="E105" s="48" t="s">
        <v>460</v>
      </c>
      <c r="F105" s="47">
        <v>2</v>
      </c>
      <c r="G105" s="47">
        <v>2</v>
      </c>
      <c r="H105" s="47">
        <v>0</v>
      </c>
      <c r="I105" s="47">
        <v>0</v>
      </c>
      <c r="J105" s="47">
        <v>0</v>
      </c>
      <c r="K105" s="47">
        <v>1</v>
      </c>
      <c r="L105" s="47">
        <v>1</v>
      </c>
      <c r="M105" s="47">
        <v>1</v>
      </c>
      <c r="N105" s="47">
        <v>0</v>
      </c>
      <c r="O105" s="47">
        <v>0</v>
      </c>
      <c r="P105" s="47">
        <v>0</v>
      </c>
      <c r="Q105" s="47">
        <v>1</v>
      </c>
      <c r="R105" s="47">
        <v>0</v>
      </c>
      <c r="S105" s="47">
        <v>0</v>
      </c>
      <c r="T105" s="47">
        <v>1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1</v>
      </c>
    </row>
    <row r="106" spans="1:35" x14ac:dyDescent="0.35">
      <c r="A106" s="47">
        <v>7</v>
      </c>
      <c r="B106" s="53">
        <v>1393853</v>
      </c>
      <c r="C106" s="53">
        <v>14315</v>
      </c>
      <c r="D106" s="49" t="s">
        <v>244</v>
      </c>
      <c r="E106" s="48" t="s">
        <v>438</v>
      </c>
      <c r="F106" s="47">
        <v>1</v>
      </c>
      <c r="G106" s="47">
        <v>0</v>
      </c>
      <c r="H106" s="47">
        <v>0</v>
      </c>
      <c r="I106" s="47">
        <v>0</v>
      </c>
      <c r="J106" s="47">
        <v>1</v>
      </c>
      <c r="K106" s="47">
        <v>0</v>
      </c>
      <c r="L106" s="47">
        <v>0</v>
      </c>
      <c r="M106" s="47">
        <v>0</v>
      </c>
      <c r="N106" s="47">
        <v>1</v>
      </c>
      <c r="O106" s="47">
        <v>0</v>
      </c>
      <c r="P106" s="47">
        <v>0</v>
      </c>
      <c r="Q106" s="47">
        <v>1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-1</v>
      </c>
      <c r="Y106" s="47">
        <v>-1</v>
      </c>
      <c r="Z106" s="47">
        <v>0</v>
      </c>
      <c r="AA106" s="47">
        <v>0</v>
      </c>
      <c r="AB106" s="47">
        <v>1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1</v>
      </c>
    </row>
    <row r="107" spans="1:35" x14ac:dyDescent="0.35">
      <c r="A107" s="47">
        <v>12</v>
      </c>
      <c r="B107" s="53">
        <v>1182788</v>
      </c>
      <c r="C107" s="53">
        <v>1248336</v>
      </c>
      <c r="D107" s="49" t="s">
        <v>154</v>
      </c>
      <c r="E107" s="48" t="s">
        <v>451</v>
      </c>
      <c r="F107" s="47">
        <v>1</v>
      </c>
      <c r="G107" s="47">
        <v>0</v>
      </c>
      <c r="H107" s="47">
        <v>2</v>
      </c>
      <c r="I107" s="47">
        <v>2</v>
      </c>
      <c r="J107" s="47">
        <v>0</v>
      </c>
      <c r="K107" s="47">
        <v>1</v>
      </c>
      <c r="L107" s="47">
        <v>0</v>
      </c>
      <c r="M107" s="47">
        <v>-1</v>
      </c>
      <c r="N107" s="47">
        <v>1</v>
      </c>
      <c r="O107" s="47">
        <v>1</v>
      </c>
      <c r="P107" s="47">
        <v>-1</v>
      </c>
      <c r="Q107" s="47">
        <v>1</v>
      </c>
      <c r="R107" s="47">
        <v>1</v>
      </c>
      <c r="S107" s="47">
        <v>1</v>
      </c>
      <c r="T107" s="47">
        <v>0</v>
      </c>
      <c r="U107" s="47">
        <v>1</v>
      </c>
      <c r="V107" s="47">
        <v>0</v>
      </c>
      <c r="W107" s="47">
        <v>-1</v>
      </c>
      <c r="X107" s="47">
        <v>-1</v>
      </c>
      <c r="Y107" s="47">
        <v>-1</v>
      </c>
      <c r="Z107" s="47">
        <v>1</v>
      </c>
      <c r="AA107" s="47">
        <v>2</v>
      </c>
      <c r="AB107" s="47">
        <v>2</v>
      </c>
      <c r="AC107" s="47">
        <v>2</v>
      </c>
      <c r="AD107" s="47">
        <v>-1</v>
      </c>
      <c r="AE107" s="47">
        <v>-1</v>
      </c>
      <c r="AF107" s="47">
        <v>1</v>
      </c>
      <c r="AG107" s="47">
        <v>0</v>
      </c>
      <c r="AH107" s="47">
        <v>0</v>
      </c>
      <c r="AI107" s="47">
        <v>1</v>
      </c>
    </row>
    <row r="108" spans="1:35" x14ac:dyDescent="0.35">
      <c r="A108" s="47">
        <v>7</v>
      </c>
      <c r="B108" s="53">
        <v>14854475</v>
      </c>
      <c r="C108" s="53">
        <v>148581413</v>
      </c>
      <c r="D108" s="49" t="s">
        <v>245</v>
      </c>
      <c r="E108" s="48" t="s">
        <v>461</v>
      </c>
      <c r="F108" s="47">
        <v>0</v>
      </c>
      <c r="G108" s="47">
        <v>0</v>
      </c>
      <c r="H108" s="47">
        <v>1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1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1</v>
      </c>
      <c r="AA108" s="47">
        <v>1</v>
      </c>
      <c r="AB108" s="47">
        <v>1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</row>
    <row r="109" spans="1:35" x14ac:dyDescent="0.35">
      <c r="A109" s="47">
        <v>4</v>
      </c>
      <c r="B109" s="53">
        <v>8438292</v>
      </c>
      <c r="C109" s="53">
        <v>8444451</v>
      </c>
      <c r="D109" s="49" t="s">
        <v>246</v>
      </c>
      <c r="E109" s="48" t="s">
        <v>462</v>
      </c>
      <c r="F109" s="47">
        <v>0</v>
      </c>
      <c r="G109" s="47">
        <v>0</v>
      </c>
      <c r="H109" s="47">
        <v>1</v>
      </c>
      <c r="I109" s="47">
        <v>0</v>
      </c>
      <c r="J109" s="47">
        <v>0</v>
      </c>
      <c r="K109" s="47">
        <v>0</v>
      </c>
      <c r="L109" s="47">
        <v>0</v>
      </c>
      <c r="M109" s="47">
        <v>1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-1</v>
      </c>
      <c r="AG109" s="47">
        <v>0</v>
      </c>
      <c r="AH109" s="47">
        <v>0</v>
      </c>
      <c r="AI109" s="47">
        <v>-1</v>
      </c>
    </row>
    <row r="110" spans="1:35" x14ac:dyDescent="0.35">
      <c r="A110" s="47">
        <v>1</v>
      </c>
      <c r="B110" s="53">
        <v>118148556</v>
      </c>
      <c r="C110" s="53">
        <v>11817994</v>
      </c>
      <c r="D110" s="49" t="s">
        <v>247</v>
      </c>
      <c r="E110" s="48" t="s">
        <v>463</v>
      </c>
      <c r="F110" s="47">
        <v>0</v>
      </c>
      <c r="G110" s="47">
        <v>0</v>
      </c>
      <c r="H110" s="47">
        <v>1</v>
      </c>
      <c r="I110" s="47">
        <v>0</v>
      </c>
      <c r="J110" s="47">
        <v>0</v>
      </c>
      <c r="K110" s="47">
        <v>1</v>
      </c>
      <c r="L110" s="47">
        <v>0</v>
      </c>
      <c r="M110" s="47">
        <v>0</v>
      </c>
      <c r="N110" s="47">
        <v>0</v>
      </c>
      <c r="O110" s="47">
        <v>1</v>
      </c>
      <c r="P110" s="47">
        <v>0</v>
      </c>
      <c r="Q110" s="47">
        <v>0</v>
      </c>
      <c r="R110" s="47">
        <v>1</v>
      </c>
      <c r="S110" s="47">
        <v>1</v>
      </c>
      <c r="T110" s="47">
        <v>0</v>
      </c>
      <c r="U110" s="47">
        <v>0</v>
      </c>
      <c r="V110" s="47">
        <v>0</v>
      </c>
      <c r="W110" s="47">
        <v>0</v>
      </c>
      <c r="X110" s="47">
        <v>-1</v>
      </c>
      <c r="Y110" s="47">
        <v>-1</v>
      </c>
      <c r="Z110" s="47">
        <v>1</v>
      </c>
      <c r="AA110" s="47">
        <v>1</v>
      </c>
      <c r="AB110" s="47">
        <v>1</v>
      </c>
      <c r="AC110" s="47">
        <v>1</v>
      </c>
      <c r="AD110" s="47">
        <v>0</v>
      </c>
      <c r="AE110" s="47">
        <v>1</v>
      </c>
      <c r="AF110" s="47">
        <v>0</v>
      </c>
      <c r="AG110" s="47">
        <v>0</v>
      </c>
      <c r="AH110" s="47">
        <v>0</v>
      </c>
      <c r="AI110" s="47">
        <v>0</v>
      </c>
    </row>
    <row r="111" spans="1:35" x14ac:dyDescent="0.35">
      <c r="A111" s="47">
        <v>16</v>
      </c>
      <c r="B111" s="53">
        <v>8983957</v>
      </c>
      <c r="C111" s="53">
        <v>8988365</v>
      </c>
      <c r="D111" s="49" t="s">
        <v>248</v>
      </c>
      <c r="E111" s="48" t="s">
        <v>464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-1</v>
      </c>
      <c r="O111" s="47">
        <v>-1</v>
      </c>
      <c r="P111" s="47">
        <v>-1</v>
      </c>
      <c r="Q111" s="47">
        <v>-1</v>
      </c>
      <c r="R111" s="47">
        <v>1</v>
      </c>
      <c r="S111" s="47">
        <v>0</v>
      </c>
      <c r="T111" s="47">
        <v>0</v>
      </c>
      <c r="U111" s="47">
        <v>-1</v>
      </c>
      <c r="V111" s="47">
        <v>0</v>
      </c>
      <c r="W111" s="47">
        <v>0</v>
      </c>
      <c r="X111" s="47">
        <v>1</v>
      </c>
      <c r="Y111" s="47">
        <v>1</v>
      </c>
      <c r="Z111" s="47">
        <v>0</v>
      </c>
      <c r="AA111" s="47">
        <v>0</v>
      </c>
      <c r="AB111" s="47">
        <v>-1</v>
      </c>
      <c r="AC111" s="47">
        <v>0</v>
      </c>
      <c r="AD111" s="47">
        <v>1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</row>
    <row r="112" spans="1:35" x14ac:dyDescent="0.35">
      <c r="A112" s="47">
        <v>9</v>
      </c>
      <c r="B112" s="53">
        <v>97861336</v>
      </c>
      <c r="C112" s="53">
        <v>9879991</v>
      </c>
      <c r="D112" s="49" t="s">
        <v>249</v>
      </c>
      <c r="E112" s="48" t="s">
        <v>465</v>
      </c>
      <c r="F112" s="47">
        <v>-1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-1</v>
      </c>
      <c r="AG112" s="47">
        <v>0</v>
      </c>
      <c r="AH112" s="47">
        <v>0</v>
      </c>
      <c r="AI112" s="47">
        <v>0</v>
      </c>
    </row>
    <row r="113" spans="1:35" x14ac:dyDescent="0.35">
      <c r="A113" s="47">
        <v>4</v>
      </c>
      <c r="B113" s="53">
        <v>18758937</v>
      </c>
      <c r="C113" s="53">
        <v>187647876</v>
      </c>
      <c r="D113" s="49" t="s">
        <v>126</v>
      </c>
      <c r="E113" s="48" t="s">
        <v>466</v>
      </c>
      <c r="F113" s="47">
        <v>1</v>
      </c>
      <c r="G113" s="47">
        <v>0</v>
      </c>
      <c r="H113" s="47">
        <v>0</v>
      </c>
      <c r="I113" s="47">
        <v>1</v>
      </c>
      <c r="J113" s="47">
        <v>1</v>
      </c>
      <c r="K113" s="47">
        <v>0</v>
      </c>
      <c r="L113" s="47">
        <v>1</v>
      </c>
      <c r="M113" s="47">
        <v>1</v>
      </c>
      <c r="N113" s="47">
        <v>1</v>
      </c>
      <c r="O113" s="47">
        <v>1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-1</v>
      </c>
      <c r="X113" s="47">
        <v>-1</v>
      </c>
      <c r="Y113" s="47">
        <v>1</v>
      </c>
      <c r="Z113" s="47">
        <v>0</v>
      </c>
      <c r="AA113" s="47">
        <v>1</v>
      </c>
      <c r="AB113" s="47">
        <v>1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</row>
    <row r="114" spans="1:35" x14ac:dyDescent="0.35">
      <c r="A114" s="47">
        <v>4</v>
      </c>
      <c r="B114" s="53">
        <v>15324241</v>
      </c>
      <c r="C114" s="53">
        <v>153457253</v>
      </c>
      <c r="D114" s="49" t="s">
        <v>250</v>
      </c>
      <c r="E114" s="48" t="s">
        <v>467</v>
      </c>
      <c r="F114" s="47">
        <v>1</v>
      </c>
      <c r="G114" s="47">
        <v>0</v>
      </c>
      <c r="H114" s="47">
        <v>0</v>
      </c>
      <c r="I114" s="47">
        <v>0</v>
      </c>
      <c r="J114" s="47">
        <v>1</v>
      </c>
      <c r="K114" s="47">
        <v>0</v>
      </c>
      <c r="L114" s="47">
        <v>0</v>
      </c>
      <c r="M114" s="47">
        <v>1</v>
      </c>
      <c r="N114" s="47">
        <v>1</v>
      </c>
      <c r="O114" s="47">
        <v>1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1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-1</v>
      </c>
      <c r="AE114" s="47">
        <v>0</v>
      </c>
      <c r="AF114" s="47">
        <v>0</v>
      </c>
      <c r="AG114" s="47">
        <v>0</v>
      </c>
      <c r="AH114" s="47">
        <v>0</v>
      </c>
      <c r="AI114" s="47">
        <v>-1</v>
      </c>
    </row>
    <row r="115" spans="1:35" x14ac:dyDescent="0.35">
      <c r="A115" s="47">
        <v>11</v>
      </c>
      <c r="B115" s="53">
        <v>69513</v>
      </c>
      <c r="C115" s="53">
        <v>6951941</v>
      </c>
      <c r="D115" s="49" t="s">
        <v>251</v>
      </c>
      <c r="E115" s="48" t="s">
        <v>432</v>
      </c>
      <c r="F115" s="47">
        <v>0</v>
      </c>
      <c r="G115" s="47">
        <v>0</v>
      </c>
      <c r="H115" s="47">
        <v>0</v>
      </c>
      <c r="I115" s="47">
        <v>1</v>
      </c>
      <c r="J115" s="47">
        <v>0</v>
      </c>
      <c r="K115" s="47">
        <v>0</v>
      </c>
      <c r="L115" s="47">
        <v>2</v>
      </c>
      <c r="M115" s="47">
        <v>2</v>
      </c>
      <c r="N115" s="47">
        <v>0</v>
      </c>
      <c r="O115" s="47">
        <v>0</v>
      </c>
      <c r="P115" s="47">
        <v>1</v>
      </c>
      <c r="Q115" s="47">
        <v>0</v>
      </c>
      <c r="R115" s="47">
        <v>0</v>
      </c>
      <c r="S115" s="47">
        <v>0</v>
      </c>
      <c r="T115" s="47">
        <v>2</v>
      </c>
      <c r="U115" s="47">
        <v>1</v>
      </c>
      <c r="V115" s="47">
        <v>1</v>
      </c>
      <c r="W115" s="47">
        <v>0</v>
      </c>
      <c r="X115" s="47">
        <v>0</v>
      </c>
      <c r="Y115" s="47">
        <v>0</v>
      </c>
      <c r="Z115" s="47">
        <v>-1</v>
      </c>
      <c r="AA115" s="47">
        <v>-1</v>
      </c>
      <c r="AB115" s="47">
        <v>1</v>
      </c>
      <c r="AC115" s="47">
        <v>1</v>
      </c>
      <c r="AD115" s="47">
        <v>1</v>
      </c>
      <c r="AE115" s="47">
        <v>0</v>
      </c>
      <c r="AF115" s="47">
        <v>0</v>
      </c>
      <c r="AG115" s="47">
        <v>0</v>
      </c>
      <c r="AH115" s="47">
        <v>1</v>
      </c>
      <c r="AI115" s="47">
        <v>0</v>
      </c>
    </row>
    <row r="116" spans="1:35" x14ac:dyDescent="0.35">
      <c r="A116" s="47">
        <v>11</v>
      </c>
      <c r="B116" s="53">
        <v>69624992</v>
      </c>
      <c r="C116" s="53">
        <v>69633792</v>
      </c>
      <c r="D116" s="49" t="s">
        <v>180</v>
      </c>
      <c r="E116" s="48" t="s">
        <v>432</v>
      </c>
      <c r="F116" s="47">
        <v>0</v>
      </c>
      <c r="G116" s="47">
        <v>2</v>
      </c>
      <c r="H116" s="47">
        <v>0</v>
      </c>
      <c r="I116" s="47">
        <v>0</v>
      </c>
      <c r="J116" s="47">
        <v>0</v>
      </c>
      <c r="K116" s="47">
        <v>1</v>
      </c>
      <c r="L116" s="47">
        <v>2</v>
      </c>
      <c r="M116" s="47">
        <v>2</v>
      </c>
      <c r="N116" s="47">
        <v>0</v>
      </c>
      <c r="O116" s="47">
        <v>0</v>
      </c>
      <c r="P116" s="47">
        <v>1</v>
      </c>
      <c r="Q116" s="47">
        <v>0</v>
      </c>
      <c r="R116" s="47">
        <v>0</v>
      </c>
      <c r="S116" s="47">
        <v>0</v>
      </c>
      <c r="T116" s="47">
        <v>2</v>
      </c>
      <c r="U116" s="47">
        <v>1</v>
      </c>
      <c r="V116" s="47">
        <v>1</v>
      </c>
      <c r="W116" s="47">
        <v>0</v>
      </c>
      <c r="X116" s="47">
        <v>0</v>
      </c>
      <c r="Y116" s="47">
        <v>0</v>
      </c>
      <c r="Z116" s="47">
        <v>-1</v>
      </c>
      <c r="AA116" s="47">
        <v>-1</v>
      </c>
      <c r="AB116" s="47">
        <v>1</v>
      </c>
      <c r="AC116" s="47">
        <v>1</v>
      </c>
      <c r="AD116" s="47">
        <v>1</v>
      </c>
      <c r="AE116" s="47">
        <v>0</v>
      </c>
      <c r="AF116" s="47">
        <v>0</v>
      </c>
      <c r="AG116" s="47">
        <v>0</v>
      </c>
      <c r="AH116" s="47">
        <v>1</v>
      </c>
      <c r="AI116" s="47">
        <v>0</v>
      </c>
    </row>
    <row r="117" spans="1:35" x14ac:dyDescent="0.35">
      <c r="A117" s="47">
        <v>11</v>
      </c>
      <c r="B117" s="53">
        <v>69587797</v>
      </c>
      <c r="C117" s="53">
        <v>6959171</v>
      </c>
      <c r="D117" s="49" t="s">
        <v>179</v>
      </c>
      <c r="E117" s="48" t="s">
        <v>432</v>
      </c>
      <c r="F117" s="47">
        <v>0</v>
      </c>
      <c r="G117" s="47">
        <v>0</v>
      </c>
      <c r="H117" s="47">
        <v>0</v>
      </c>
      <c r="I117" s="47">
        <v>1</v>
      </c>
      <c r="J117" s="47">
        <v>0</v>
      </c>
      <c r="K117" s="47">
        <v>1</v>
      </c>
      <c r="L117" s="47">
        <v>2</v>
      </c>
      <c r="M117" s="47">
        <v>2</v>
      </c>
      <c r="N117" s="47">
        <v>0</v>
      </c>
      <c r="O117" s="47">
        <v>0</v>
      </c>
      <c r="P117" s="47">
        <v>1</v>
      </c>
      <c r="Q117" s="47">
        <v>0</v>
      </c>
      <c r="R117" s="47">
        <v>0</v>
      </c>
      <c r="S117" s="47">
        <v>0</v>
      </c>
      <c r="T117" s="47">
        <v>2</v>
      </c>
      <c r="U117" s="47">
        <v>1</v>
      </c>
      <c r="V117" s="47">
        <v>1</v>
      </c>
      <c r="W117" s="47">
        <v>0</v>
      </c>
      <c r="X117" s="47">
        <v>0</v>
      </c>
      <c r="Y117" s="47">
        <v>0</v>
      </c>
      <c r="Z117" s="47">
        <v>-1</v>
      </c>
      <c r="AA117" s="47">
        <v>-1</v>
      </c>
      <c r="AB117" s="47">
        <v>1</v>
      </c>
      <c r="AC117" s="47">
        <v>1</v>
      </c>
      <c r="AD117" s="47">
        <v>1</v>
      </c>
      <c r="AE117" s="47">
        <v>0</v>
      </c>
      <c r="AF117" s="47">
        <v>0</v>
      </c>
      <c r="AG117" s="47">
        <v>0</v>
      </c>
      <c r="AH117" s="47">
        <v>1</v>
      </c>
      <c r="AI117" s="47">
        <v>0</v>
      </c>
    </row>
    <row r="118" spans="1:35" x14ac:dyDescent="0.35">
      <c r="A118" s="47">
        <v>8</v>
      </c>
      <c r="B118" s="53">
        <v>38268656</v>
      </c>
      <c r="C118" s="53">
        <v>38326352</v>
      </c>
      <c r="D118" s="49" t="s">
        <v>252</v>
      </c>
      <c r="E118" s="48" t="s">
        <v>468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-1</v>
      </c>
      <c r="S118" s="47">
        <v>0</v>
      </c>
      <c r="T118" s="47">
        <v>1</v>
      </c>
      <c r="U118" s="47">
        <v>0</v>
      </c>
      <c r="V118" s="47">
        <v>0</v>
      </c>
      <c r="W118" s="47">
        <v>0</v>
      </c>
      <c r="X118" s="47">
        <v>-1</v>
      </c>
      <c r="Y118" s="47">
        <v>-1</v>
      </c>
      <c r="Z118" s="47">
        <v>0</v>
      </c>
      <c r="AA118" s="47">
        <v>0</v>
      </c>
      <c r="AB118" s="47">
        <v>1</v>
      </c>
      <c r="AC118" s="47">
        <v>1</v>
      </c>
      <c r="AD118" s="47">
        <v>-1</v>
      </c>
      <c r="AE118" s="47">
        <v>0</v>
      </c>
      <c r="AF118" s="47">
        <v>-1</v>
      </c>
      <c r="AG118" s="47">
        <v>0</v>
      </c>
      <c r="AH118" s="47">
        <v>0</v>
      </c>
      <c r="AI118" s="47">
        <v>0</v>
      </c>
    </row>
    <row r="119" spans="1:35" x14ac:dyDescent="0.35">
      <c r="A119" s="47">
        <v>1</v>
      </c>
      <c r="B119" s="53">
        <v>123237848</v>
      </c>
      <c r="C119" s="53">
        <v>123357972</v>
      </c>
      <c r="D119" s="49" t="s">
        <v>181</v>
      </c>
      <c r="E119" s="48" t="s">
        <v>469</v>
      </c>
      <c r="F119" s="47">
        <v>0</v>
      </c>
      <c r="G119" s="47">
        <v>0</v>
      </c>
      <c r="H119" s="47">
        <v>0</v>
      </c>
      <c r="I119" s="47">
        <v>0</v>
      </c>
      <c r="J119" s="47">
        <v>1</v>
      </c>
      <c r="K119" s="47">
        <v>1</v>
      </c>
      <c r="L119" s="47">
        <v>-1</v>
      </c>
      <c r="M119" s="47">
        <v>0</v>
      </c>
      <c r="N119" s="47">
        <v>0</v>
      </c>
      <c r="O119" s="47">
        <v>0</v>
      </c>
      <c r="P119" s="47">
        <v>0</v>
      </c>
      <c r="Q119" s="47">
        <v>1</v>
      </c>
      <c r="R119" s="47">
        <v>-1</v>
      </c>
      <c r="S119" s="47">
        <v>1</v>
      </c>
      <c r="T119" s="47">
        <v>0</v>
      </c>
      <c r="U119" s="47">
        <v>1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2</v>
      </c>
      <c r="AC119" s="47">
        <v>2</v>
      </c>
      <c r="AD119" s="47">
        <v>-1</v>
      </c>
      <c r="AE119" s="47">
        <v>-1</v>
      </c>
      <c r="AF119" s="47">
        <v>0</v>
      </c>
      <c r="AG119" s="47">
        <v>0</v>
      </c>
      <c r="AH119" s="47">
        <v>1</v>
      </c>
      <c r="AI119" s="47">
        <v>1</v>
      </c>
    </row>
    <row r="120" spans="1:35" x14ac:dyDescent="0.35">
      <c r="A120" s="47">
        <v>4</v>
      </c>
      <c r="B120" s="53">
        <v>179534</v>
      </c>
      <c r="C120" s="53">
        <v>181599</v>
      </c>
      <c r="D120" s="49" t="s">
        <v>150</v>
      </c>
      <c r="E120" s="48" t="s">
        <v>470</v>
      </c>
      <c r="F120" s="47">
        <v>0</v>
      </c>
      <c r="G120" s="47">
        <v>0</v>
      </c>
      <c r="H120" s="47">
        <v>0</v>
      </c>
      <c r="I120" s="47">
        <v>-1</v>
      </c>
      <c r="J120" s="47">
        <v>-1</v>
      </c>
      <c r="K120" s="47">
        <v>-1</v>
      </c>
      <c r="L120" s="47">
        <v>0</v>
      </c>
      <c r="M120" s="47">
        <v>0</v>
      </c>
      <c r="N120" s="47">
        <v>-1</v>
      </c>
      <c r="O120" s="47">
        <v>-1</v>
      </c>
      <c r="P120" s="47">
        <v>0</v>
      </c>
      <c r="Q120" s="47">
        <v>-1</v>
      </c>
      <c r="R120" s="47">
        <v>-1</v>
      </c>
      <c r="S120" s="47">
        <v>0</v>
      </c>
      <c r="T120" s="47">
        <v>0</v>
      </c>
      <c r="U120" s="47">
        <v>0</v>
      </c>
      <c r="V120" s="47">
        <v>1</v>
      </c>
      <c r="W120" s="47">
        <v>1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-1</v>
      </c>
      <c r="AE120" s="47">
        <v>-1</v>
      </c>
      <c r="AF120" s="47">
        <v>-1</v>
      </c>
      <c r="AG120" s="47">
        <v>0</v>
      </c>
      <c r="AH120" s="47">
        <v>1</v>
      </c>
      <c r="AI120" s="47">
        <v>-1</v>
      </c>
    </row>
    <row r="121" spans="1:35" x14ac:dyDescent="0.35">
      <c r="A121" s="47">
        <v>5</v>
      </c>
      <c r="B121" s="53">
        <v>176513887</v>
      </c>
      <c r="C121" s="53">
        <v>176525145</v>
      </c>
      <c r="D121" s="49" t="s">
        <v>253</v>
      </c>
      <c r="E121" s="48" t="s">
        <v>466</v>
      </c>
      <c r="F121" s="47">
        <v>1</v>
      </c>
      <c r="G121" s="47">
        <v>0</v>
      </c>
      <c r="H121" s="47">
        <v>-1</v>
      </c>
      <c r="I121" s="47">
        <v>-1</v>
      </c>
      <c r="J121" s="47">
        <v>-1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-1</v>
      </c>
      <c r="U121" s="47">
        <v>0</v>
      </c>
      <c r="V121" s="47">
        <v>0</v>
      </c>
      <c r="W121" s="47">
        <v>0</v>
      </c>
      <c r="X121" s="47">
        <v>1</v>
      </c>
      <c r="Y121" s="47">
        <v>0</v>
      </c>
      <c r="Z121" s="47">
        <v>0</v>
      </c>
      <c r="AA121" s="47">
        <v>1</v>
      </c>
      <c r="AB121" s="47">
        <v>1</v>
      </c>
      <c r="AC121" s="47">
        <v>1</v>
      </c>
      <c r="AD121" s="47">
        <v>1</v>
      </c>
      <c r="AE121" s="47">
        <v>0</v>
      </c>
      <c r="AF121" s="47">
        <v>0</v>
      </c>
      <c r="AG121" s="47">
        <v>0</v>
      </c>
      <c r="AH121" s="47">
        <v>1</v>
      </c>
      <c r="AI121" s="47">
        <v>0</v>
      </c>
    </row>
    <row r="122" spans="1:35" x14ac:dyDescent="0.35">
      <c r="A122" s="47">
        <v>1</v>
      </c>
      <c r="B122" s="53">
        <v>2416693</v>
      </c>
      <c r="C122" s="53">
        <v>24168361</v>
      </c>
      <c r="D122" s="49" t="s">
        <v>254</v>
      </c>
      <c r="E122" s="48" t="s">
        <v>398</v>
      </c>
      <c r="F122" s="47">
        <v>0</v>
      </c>
      <c r="G122" s="47">
        <v>1</v>
      </c>
      <c r="H122" s="47">
        <v>1</v>
      </c>
      <c r="I122" s="47">
        <v>0</v>
      </c>
      <c r="J122" s="47">
        <v>1</v>
      </c>
      <c r="K122" s="47">
        <v>1</v>
      </c>
      <c r="L122" s="47">
        <v>1</v>
      </c>
      <c r="M122" s="47">
        <v>1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1</v>
      </c>
      <c r="T122" s="47">
        <v>1</v>
      </c>
      <c r="U122" s="47">
        <v>0</v>
      </c>
      <c r="V122" s="47">
        <v>1</v>
      </c>
      <c r="W122" s="47">
        <v>1</v>
      </c>
      <c r="X122" s="47">
        <v>1</v>
      </c>
      <c r="Y122" s="47">
        <v>1</v>
      </c>
      <c r="Z122" s="47">
        <v>1</v>
      </c>
      <c r="AA122" s="47">
        <v>1</v>
      </c>
      <c r="AB122" s="47">
        <v>1</v>
      </c>
      <c r="AC122" s="47">
        <v>0</v>
      </c>
      <c r="AD122" s="47">
        <v>1</v>
      </c>
      <c r="AE122" s="47">
        <v>1</v>
      </c>
      <c r="AF122" s="47">
        <v>1</v>
      </c>
      <c r="AG122" s="47">
        <v>1</v>
      </c>
      <c r="AH122" s="47">
        <v>0</v>
      </c>
      <c r="AI122" s="47">
        <v>1</v>
      </c>
    </row>
    <row r="123" spans="1:35" x14ac:dyDescent="0.35">
      <c r="A123" s="47">
        <v>17</v>
      </c>
      <c r="B123" s="53">
        <v>17115526</v>
      </c>
      <c r="C123" s="53">
        <v>171452</v>
      </c>
      <c r="D123" s="49" t="s">
        <v>255</v>
      </c>
      <c r="E123" s="48" t="s">
        <v>455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-1</v>
      </c>
      <c r="Q123" s="47">
        <v>-1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-1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-1</v>
      </c>
      <c r="AG123" s="47">
        <v>-1</v>
      </c>
      <c r="AH123" s="47">
        <v>0</v>
      </c>
      <c r="AI123" s="47">
        <v>0</v>
      </c>
    </row>
    <row r="124" spans="1:35" x14ac:dyDescent="0.35">
      <c r="A124" s="47">
        <v>13</v>
      </c>
      <c r="B124" s="53">
        <v>28874489</v>
      </c>
      <c r="C124" s="53">
        <v>2969265</v>
      </c>
      <c r="D124" s="49" t="s">
        <v>12</v>
      </c>
      <c r="E124" s="48" t="s">
        <v>471</v>
      </c>
      <c r="F124" s="47">
        <v>-1</v>
      </c>
      <c r="G124" s="47">
        <v>0</v>
      </c>
      <c r="H124" s="47">
        <v>0</v>
      </c>
      <c r="I124" s="47">
        <v>0</v>
      </c>
      <c r="J124" s="47">
        <v>-1</v>
      </c>
      <c r="K124" s="47">
        <v>0</v>
      </c>
      <c r="L124" s="47">
        <v>-1</v>
      </c>
      <c r="M124" s="47">
        <v>-1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1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-1</v>
      </c>
      <c r="AA124" s="47">
        <v>-1</v>
      </c>
      <c r="AB124" s="47">
        <v>-1</v>
      </c>
      <c r="AC124" s="47">
        <v>0</v>
      </c>
      <c r="AD124" s="47">
        <v>0</v>
      </c>
      <c r="AE124" s="47">
        <v>0</v>
      </c>
      <c r="AF124" s="47">
        <v>1</v>
      </c>
      <c r="AG124" s="47">
        <v>2</v>
      </c>
      <c r="AH124" s="47">
        <v>0</v>
      </c>
      <c r="AI124" s="47">
        <v>0</v>
      </c>
    </row>
    <row r="125" spans="1:35" x14ac:dyDescent="0.35">
      <c r="A125" s="47">
        <v>13</v>
      </c>
      <c r="B125" s="53">
        <v>28577411</v>
      </c>
      <c r="C125" s="53">
        <v>28674729</v>
      </c>
      <c r="D125" s="49" t="s">
        <v>156</v>
      </c>
      <c r="E125" s="48" t="s">
        <v>471</v>
      </c>
      <c r="F125" s="47">
        <v>-1</v>
      </c>
      <c r="G125" s="47">
        <v>0</v>
      </c>
      <c r="H125" s="47">
        <v>-1</v>
      </c>
      <c r="I125" s="47">
        <v>0</v>
      </c>
      <c r="J125" s="47">
        <v>0</v>
      </c>
      <c r="K125" s="47">
        <v>1</v>
      </c>
      <c r="L125" s="47">
        <v>-1</v>
      </c>
      <c r="M125" s="47">
        <v>-1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1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-1</v>
      </c>
      <c r="AA125" s="47">
        <v>-1</v>
      </c>
      <c r="AB125" s="47">
        <v>-1</v>
      </c>
      <c r="AC125" s="47">
        <v>0</v>
      </c>
      <c r="AD125" s="47">
        <v>0</v>
      </c>
      <c r="AE125" s="47">
        <v>1</v>
      </c>
      <c r="AF125" s="47">
        <v>1</v>
      </c>
      <c r="AG125" s="47">
        <v>1</v>
      </c>
      <c r="AH125" s="47">
        <v>0</v>
      </c>
      <c r="AI125" s="47">
        <v>0</v>
      </c>
    </row>
    <row r="126" spans="1:35" x14ac:dyDescent="0.35">
      <c r="A126" s="47">
        <v>5</v>
      </c>
      <c r="B126" s="53">
        <v>182856</v>
      </c>
      <c r="C126" s="53">
        <v>1876624</v>
      </c>
      <c r="D126" s="49" t="s">
        <v>256</v>
      </c>
      <c r="E126" s="48" t="s">
        <v>472</v>
      </c>
      <c r="F126" s="47">
        <v>0</v>
      </c>
      <c r="G126" s="47">
        <v>0</v>
      </c>
      <c r="H126" s="47">
        <v>-1</v>
      </c>
      <c r="I126" s="47">
        <v>-1</v>
      </c>
      <c r="J126" s="47">
        <v>-1</v>
      </c>
      <c r="K126" s="47">
        <v>0</v>
      </c>
      <c r="L126" s="47">
        <v>0</v>
      </c>
      <c r="M126" s="47">
        <v>0</v>
      </c>
      <c r="N126" s="47">
        <v>0</v>
      </c>
      <c r="O126" s="47">
        <v>-1</v>
      </c>
      <c r="P126" s="47">
        <v>0</v>
      </c>
      <c r="Q126" s="47">
        <v>0</v>
      </c>
      <c r="R126" s="47">
        <v>-1</v>
      </c>
      <c r="S126" s="47">
        <v>0</v>
      </c>
      <c r="T126" s="47">
        <v>-1</v>
      </c>
      <c r="U126" s="47">
        <v>0</v>
      </c>
      <c r="V126" s="47">
        <v>0</v>
      </c>
      <c r="W126" s="47">
        <v>0</v>
      </c>
      <c r="X126" s="47">
        <v>1</v>
      </c>
      <c r="Y126" s="47">
        <v>1</v>
      </c>
      <c r="Z126" s="47">
        <v>0</v>
      </c>
      <c r="AA126" s="47">
        <v>0</v>
      </c>
      <c r="AB126" s="47">
        <v>0</v>
      </c>
      <c r="AC126" s="47">
        <v>0</v>
      </c>
      <c r="AD126" s="47">
        <v>2</v>
      </c>
      <c r="AE126" s="47">
        <v>0</v>
      </c>
      <c r="AF126" s="47">
        <v>0</v>
      </c>
      <c r="AG126" s="47">
        <v>0</v>
      </c>
      <c r="AH126" s="47">
        <v>1</v>
      </c>
      <c r="AI126" s="47">
        <v>0</v>
      </c>
    </row>
    <row r="127" spans="1:35" x14ac:dyDescent="0.35">
      <c r="A127" s="47">
        <v>14</v>
      </c>
      <c r="B127" s="53">
        <v>3859189</v>
      </c>
      <c r="C127" s="53">
        <v>3869245</v>
      </c>
      <c r="D127" s="49" t="s">
        <v>257</v>
      </c>
      <c r="E127" s="48" t="s">
        <v>412</v>
      </c>
      <c r="F127" s="47">
        <v>1</v>
      </c>
      <c r="G127" s="47">
        <v>0</v>
      </c>
      <c r="H127" s="47">
        <v>0</v>
      </c>
      <c r="I127" s="47">
        <v>0</v>
      </c>
      <c r="J127" s="47">
        <v>1</v>
      </c>
      <c r="K127" s="47">
        <v>0</v>
      </c>
      <c r="L127" s="47">
        <v>0</v>
      </c>
      <c r="M127" s="47">
        <v>0</v>
      </c>
      <c r="N127" s="47">
        <v>1</v>
      </c>
      <c r="O127" s="47">
        <v>0</v>
      </c>
      <c r="P127" s="47">
        <v>2</v>
      </c>
      <c r="Q127" s="47">
        <v>2</v>
      </c>
      <c r="R127" s="47">
        <v>0</v>
      </c>
      <c r="S127" s="47">
        <v>0</v>
      </c>
      <c r="T127" s="47">
        <v>1</v>
      </c>
      <c r="U127" s="47">
        <v>1</v>
      </c>
      <c r="V127" s="47">
        <v>1</v>
      </c>
      <c r="W127" s="47">
        <v>1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1</v>
      </c>
      <c r="AE127" s="47">
        <v>1</v>
      </c>
      <c r="AF127" s="47">
        <v>1</v>
      </c>
      <c r="AG127" s="47">
        <v>0</v>
      </c>
      <c r="AH127" s="47">
        <v>1</v>
      </c>
      <c r="AI127" s="47">
        <v>0</v>
      </c>
    </row>
    <row r="128" spans="1:35" x14ac:dyDescent="0.35">
      <c r="A128" s="47">
        <v>3</v>
      </c>
      <c r="B128" s="53">
        <v>13866366</v>
      </c>
      <c r="C128" s="53">
        <v>138665982</v>
      </c>
      <c r="D128" s="49" t="s">
        <v>258</v>
      </c>
      <c r="E128" s="48" t="s">
        <v>410</v>
      </c>
      <c r="F128" s="47">
        <v>0</v>
      </c>
      <c r="G128" s="47">
        <v>1</v>
      </c>
      <c r="H128" s="47">
        <v>1</v>
      </c>
      <c r="I128" s="47">
        <v>0</v>
      </c>
      <c r="J128" s="47">
        <v>1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1</v>
      </c>
      <c r="Q128" s="47">
        <v>0</v>
      </c>
      <c r="R128" s="47">
        <v>0</v>
      </c>
      <c r="S128" s="47">
        <v>1</v>
      </c>
      <c r="T128" s="47">
        <v>1</v>
      </c>
      <c r="U128" s="47">
        <v>1</v>
      </c>
      <c r="V128" s="47">
        <v>0</v>
      </c>
      <c r="W128" s="47">
        <v>1</v>
      </c>
      <c r="X128" s="47">
        <v>2</v>
      </c>
      <c r="Y128" s="47">
        <v>2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</row>
    <row r="129" spans="1:35" x14ac:dyDescent="0.35">
      <c r="A129" s="47">
        <v>3</v>
      </c>
      <c r="B129" s="53">
        <v>713844</v>
      </c>
      <c r="C129" s="53">
        <v>7163314</v>
      </c>
      <c r="D129" s="49" t="s">
        <v>259</v>
      </c>
      <c r="E129" s="48" t="s">
        <v>473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-1</v>
      </c>
      <c r="Y129" s="47">
        <v>0</v>
      </c>
      <c r="Z129" s="47">
        <v>0</v>
      </c>
      <c r="AA129" s="47">
        <v>-1</v>
      </c>
      <c r="AB129" s="47">
        <v>-1</v>
      </c>
      <c r="AC129" s="47">
        <v>0</v>
      </c>
      <c r="AD129" s="47">
        <v>0</v>
      </c>
      <c r="AE129" s="47">
        <v>0</v>
      </c>
      <c r="AF129" s="47">
        <v>-1</v>
      </c>
      <c r="AG129" s="47">
        <v>0</v>
      </c>
      <c r="AH129" s="47">
        <v>0</v>
      </c>
      <c r="AI129" s="47">
        <v>0</v>
      </c>
    </row>
    <row r="130" spans="1:35" x14ac:dyDescent="0.35">
      <c r="A130" s="47">
        <v>1</v>
      </c>
      <c r="B130" s="53">
        <v>784974</v>
      </c>
      <c r="C130" s="53">
        <v>78444794</v>
      </c>
      <c r="D130" s="49" t="s">
        <v>260</v>
      </c>
      <c r="E130" s="48" t="s">
        <v>474</v>
      </c>
      <c r="F130" s="47">
        <v>0</v>
      </c>
      <c r="G130" s="47">
        <v>0</v>
      </c>
      <c r="H130" s="47">
        <v>1</v>
      </c>
      <c r="I130" s="47">
        <v>1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1</v>
      </c>
      <c r="T130" s="47">
        <v>0</v>
      </c>
      <c r="U130" s="47">
        <v>0</v>
      </c>
      <c r="V130" s="47">
        <v>0</v>
      </c>
      <c r="W130" s="47">
        <v>1</v>
      </c>
      <c r="X130" s="47">
        <v>0</v>
      </c>
      <c r="Y130" s="47">
        <v>0</v>
      </c>
      <c r="Z130" s="47">
        <v>0</v>
      </c>
      <c r="AA130" s="47">
        <v>1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</row>
    <row r="131" spans="1:35" x14ac:dyDescent="0.35">
      <c r="A131" s="47" t="s">
        <v>27</v>
      </c>
      <c r="B131" s="53">
        <v>48644962</v>
      </c>
      <c r="C131" s="53">
        <v>48652716</v>
      </c>
      <c r="D131" s="49" t="s">
        <v>261</v>
      </c>
      <c r="E131" s="48" t="s">
        <v>404</v>
      </c>
      <c r="F131" s="47">
        <v>-1</v>
      </c>
      <c r="G131" s="47">
        <v>0</v>
      </c>
      <c r="H131" s="47">
        <v>-1</v>
      </c>
      <c r="I131" s="47">
        <v>-1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-1</v>
      </c>
      <c r="S131" s="47">
        <v>0</v>
      </c>
      <c r="T131" s="47">
        <v>0</v>
      </c>
      <c r="U131" s="47">
        <v>0</v>
      </c>
      <c r="V131" s="47">
        <v>0</v>
      </c>
      <c r="W131" s="47">
        <v>1</v>
      </c>
      <c r="X131" s="47">
        <v>2</v>
      </c>
      <c r="Y131" s="47">
        <v>2</v>
      </c>
      <c r="Z131" s="47">
        <v>0</v>
      </c>
      <c r="AA131" s="47">
        <v>-1</v>
      </c>
      <c r="AB131" s="47">
        <v>0</v>
      </c>
      <c r="AC131" s="47">
        <v>-1</v>
      </c>
      <c r="AD131" s="47">
        <v>2</v>
      </c>
      <c r="AE131" s="47">
        <v>1</v>
      </c>
      <c r="AF131" s="47">
        <v>-1</v>
      </c>
      <c r="AG131" s="47">
        <v>-1</v>
      </c>
      <c r="AH131" s="47">
        <v>0</v>
      </c>
      <c r="AI131" s="47">
        <v>-1</v>
      </c>
    </row>
    <row r="132" spans="1:35" x14ac:dyDescent="0.35">
      <c r="A132" s="47">
        <v>3</v>
      </c>
      <c r="B132" s="53">
        <v>12819827</v>
      </c>
      <c r="C132" s="53">
        <v>12821228</v>
      </c>
      <c r="D132" s="49" t="s">
        <v>262</v>
      </c>
      <c r="E132" s="48" t="s">
        <v>475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1</v>
      </c>
      <c r="Q132" s="47">
        <v>0</v>
      </c>
      <c r="R132" s="47">
        <v>0</v>
      </c>
      <c r="S132" s="47">
        <v>0</v>
      </c>
      <c r="T132" s="47">
        <v>1</v>
      </c>
      <c r="U132" s="47">
        <v>1</v>
      </c>
      <c r="V132" s="47">
        <v>0</v>
      </c>
      <c r="W132" s="47">
        <v>1</v>
      </c>
      <c r="X132" s="47">
        <v>0</v>
      </c>
      <c r="Y132" s="47">
        <v>1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</row>
    <row r="133" spans="1:35" x14ac:dyDescent="0.35">
      <c r="A133" s="47">
        <v>1</v>
      </c>
      <c r="B133" s="53">
        <v>895567</v>
      </c>
      <c r="C133" s="53">
        <v>8117161</v>
      </c>
      <c r="D133" s="49" t="s">
        <v>263</v>
      </c>
      <c r="E133" s="48" t="s">
        <v>476</v>
      </c>
      <c r="F133" s="47">
        <v>1</v>
      </c>
      <c r="G133" s="47">
        <v>0</v>
      </c>
      <c r="H133" s="47">
        <v>1</v>
      </c>
      <c r="I133" s="47">
        <v>1</v>
      </c>
      <c r="J133" s="47">
        <v>1</v>
      </c>
      <c r="K133" s="47">
        <v>1</v>
      </c>
      <c r="L133" s="47">
        <v>0</v>
      </c>
      <c r="M133" s="47">
        <v>0</v>
      </c>
      <c r="N133" s="47">
        <v>0</v>
      </c>
      <c r="O133" s="47">
        <v>0</v>
      </c>
      <c r="P133" s="47">
        <v>1</v>
      </c>
      <c r="Q133" s="47">
        <v>1</v>
      </c>
      <c r="R133" s="47">
        <v>0</v>
      </c>
      <c r="S133" s="47">
        <v>1</v>
      </c>
      <c r="T133" s="47">
        <v>0</v>
      </c>
      <c r="U133" s="47">
        <v>0</v>
      </c>
      <c r="V133" s="47">
        <v>0</v>
      </c>
      <c r="W133" s="47">
        <v>1</v>
      </c>
      <c r="X133" s="47">
        <v>-1</v>
      </c>
      <c r="Y133" s="47">
        <v>-1</v>
      </c>
      <c r="Z133" s="47">
        <v>0</v>
      </c>
      <c r="AA133" s="47">
        <v>0</v>
      </c>
      <c r="AB133" s="47">
        <v>1</v>
      </c>
      <c r="AC133" s="47">
        <v>1</v>
      </c>
      <c r="AD133" s="47">
        <v>0</v>
      </c>
      <c r="AE133" s="47">
        <v>1</v>
      </c>
      <c r="AF133" s="47">
        <v>0</v>
      </c>
      <c r="AG133" s="47">
        <v>0</v>
      </c>
      <c r="AH133" s="47">
        <v>0</v>
      </c>
      <c r="AI133" s="47">
        <v>0</v>
      </c>
    </row>
    <row r="134" spans="1:35" x14ac:dyDescent="0.35">
      <c r="A134" s="47">
        <v>19</v>
      </c>
      <c r="B134" s="53">
        <v>39448</v>
      </c>
      <c r="C134" s="53">
        <v>31242</v>
      </c>
      <c r="D134" s="49" t="s">
        <v>264</v>
      </c>
      <c r="E134" s="48" t="s">
        <v>413</v>
      </c>
      <c r="F134" s="47">
        <v>0</v>
      </c>
      <c r="G134" s="47">
        <v>0</v>
      </c>
      <c r="H134" s="47">
        <v>-1</v>
      </c>
      <c r="I134" s="47">
        <v>-1</v>
      </c>
      <c r="J134" s="47">
        <v>-1</v>
      </c>
      <c r="K134" s="47">
        <v>-1</v>
      </c>
      <c r="L134" s="47">
        <v>1</v>
      </c>
      <c r="M134" s="47">
        <v>0</v>
      </c>
      <c r="N134" s="47">
        <v>-1</v>
      </c>
      <c r="O134" s="47">
        <v>-1</v>
      </c>
      <c r="P134" s="47">
        <v>0</v>
      </c>
      <c r="Q134" s="47">
        <v>-1</v>
      </c>
      <c r="R134" s="47">
        <v>0</v>
      </c>
      <c r="S134" s="47">
        <v>0</v>
      </c>
      <c r="T134" s="47">
        <v>-1</v>
      </c>
      <c r="U134" s="47">
        <v>0</v>
      </c>
      <c r="V134" s="47">
        <v>0</v>
      </c>
      <c r="W134" s="47">
        <v>0</v>
      </c>
      <c r="X134" s="47">
        <v>0</v>
      </c>
      <c r="Y134" s="47">
        <v>-1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-1</v>
      </c>
      <c r="AG134" s="47">
        <v>0</v>
      </c>
      <c r="AH134" s="47">
        <v>1</v>
      </c>
      <c r="AI134" s="47">
        <v>0</v>
      </c>
    </row>
    <row r="135" spans="1:35" x14ac:dyDescent="0.35">
      <c r="A135" s="47">
        <v>9</v>
      </c>
      <c r="B135" s="53">
        <v>83313</v>
      </c>
      <c r="C135" s="53">
        <v>8646374</v>
      </c>
      <c r="D135" s="49" t="s">
        <v>127</v>
      </c>
      <c r="E135" s="48" t="s">
        <v>407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-1</v>
      </c>
      <c r="AG135" s="47">
        <v>0</v>
      </c>
      <c r="AH135" s="47">
        <v>0</v>
      </c>
      <c r="AI135" s="47">
        <v>0</v>
      </c>
    </row>
    <row r="136" spans="1:35" x14ac:dyDescent="0.35">
      <c r="A136" s="47">
        <v>2</v>
      </c>
      <c r="B136" s="53">
        <v>57414773</v>
      </c>
      <c r="C136" s="53">
        <v>57486247</v>
      </c>
      <c r="D136" s="49" t="s">
        <v>265</v>
      </c>
      <c r="E136" s="48" t="s">
        <v>417</v>
      </c>
      <c r="F136" s="47">
        <v>1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1</v>
      </c>
      <c r="M136" s="47">
        <v>1</v>
      </c>
      <c r="N136" s="47">
        <v>1</v>
      </c>
      <c r="O136" s="47">
        <v>0</v>
      </c>
      <c r="P136" s="47">
        <v>1</v>
      </c>
      <c r="Q136" s="47">
        <v>1</v>
      </c>
      <c r="R136" s="47">
        <v>1</v>
      </c>
      <c r="S136" s="47">
        <v>1</v>
      </c>
      <c r="T136" s="47">
        <v>1</v>
      </c>
      <c r="U136" s="47">
        <v>0</v>
      </c>
      <c r="V136" s="47">
        <v>1</v>
      </c>
      <c r="W136" s="47">
        <v>1</v>
      </c>
      <c r="X136" s="47">
        <v>1</v>
      </c>
      <c r="Y136" s="47">
        <v>1</v>
      </c>
      <c r="Z136" s="47">
        <v>1</v>
      </c>
      <c r="AA136" s="47">
        <v>1</v>
      </c>
      <c r="AB136" s="47">
        <v>1</v>
      </c>
      <c r="AC136" s="47">
        <v>1</v>
      </c>
      <c r="AD136" s="47">
        <v>1</v>
      </c>
      <c r="AE136" s="47">
        <v>1</v>
      </c>
      <c r="AF136" s="47">
        <v>1</v>
      </c>
      <c r="AG136" s="47">
        <v>1</v>
      </c>
      <c r="AH136" s="47">
        <v>1</v>
      </c>
      <c r="AI136" s="47">
        <v>0</v>
      </c>
    </row>
    <row r="137" spans="1:35" x14ac:dyDescent="0.35">
      <c r="A137" s="47">
        <v>15</v>
      </c>
      <c r="B137" s="53">
        <v>331175</v>
      </c>
      <c r="C137" s="53">
        <v>332687</v>
      </c>
      <c r="D137" s="49" t="s">
        <v>266</v>
      </c>
      <c r="E137" s="48" t="s">
        <v>432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-1</v>
      </c>
      <c r="V137" s="47">
        <v>0</v>
      </c>
      <c r="W137" s="47">
        <v>0</v>
      </c>
      <c r="X137" s="47">
        <v>1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-1</v>
      </c>
      <c r="AG137" s="47">
        <v>0</v>
      </c>
      <c r="AH137" s="47">
        <v>1</v>
      </c>
      <c r="AI137" s="47">
        <v>1</v>
      </c>
    </row>
    <row r="138" spans="1:35" x14ac:dyDescent="0.35">
      <c r="A138" s="47">
        <v>16</v>
      </c>
      <c r="B138" s="53">
        <v>9852376</v>
      </c>
      <c r="C138" s="53">
        <v>1276611</v>
      </c>
      <c r="D138" s="49" t="s">
        <v>18</v>
      </c>
      <c r="E138" s="48" t="s">
        <v>451</v>
      </c>
      <c r="F138" s="47">
        <v>-1</v>
      </c>
      <c r="G138" s="47">
        <v>0</v>
      </c>
      <c r="H138" s="47">
        <v>0</v>
      </c>
      <c r="I138" s="47">
        <v>0</v>
      </c>
      <c r="J138" s="47">
        <v>1</v>
      </c>
      <c r="K138" s="47">
        <v>2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1</v>
      </c>
      <c r="U138" s="47">
        <v>0</v>
      </c>
      <c r="V138" s="47">
        <v>0</v>
      </c>
      <c r="W138" s="47">
        <v>0</v>
      </c>
      <c r="X138" s="47">
        <v>1</v>
      </c>
      <c r="Y138" s="47">
        <v>1</v>
      </c>
      <c r="Z138" s="47">
        <v>0</v>
      </c>
      <c r="AA138" s="47">
        <v>0</v>
      </c>
      <c r="AB138" s="47">
        <v>0</v>
      </c>
      <c r="AC138" s="47">
        <v>1</v>
      </c>
      <c r="AD138" s="47">
        <v>0</v>
      </c>
      <c r="AE138" s="47">
        <v>0</v>
      </c>
      <c r="AF138" s="47">
        <v>1</v>
      </c>
      <c r="AG138" s="47">
        <v>1</v>
      </c>
      <c r="AH138" s="47">
        <v>1</v>
      </c>
      <c r="AI138" s="47">
        <v>0</v>
      </c>
    </row>
    <row r="139" spans="1:35" x14ac:dyDescent="0.35">
      <c r="A139" s="47">
        <v>3</v>
      </c>
      <c r="B139" s="53">
        <v>1195417</v>
      </c>
      <c r="C139" s="53">
        <v>119813264</v>
      </c>
      <c r="D139" s="49" t="s">
        <v>32</v>
      </c>
      <c r="E139" s="48" t="s">
        <v>477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1</v>
      </c>
      <c r="Q139" s="47">
        <v>0</v>
      </c>
      <c r="R139" s="47">
        <v>0</v>
      </c>
      <c r="S139" s="47">
        <v>0</v>
      </c>
      <c r="T139" s="47">
        <v>0</v>
      </c>
      <c r="U139" s="47">
        <v>1</v>
      </c>
      <c r="V139" s="47">
        <v>0</v>
      </c>
      <c r="W139" s="47">
        <v>0</v>
      </c>
      <c r="X139" s="47">
        <v>1</v>
      </c>
      <c r="Y139" s="47">
        <v>1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</row>
    <row r="140" spans="1:35" x14ac:dyDescent="0.35">
      <c r="A140" s="47">
        <v>12</v>
      </c>
      <c r="B140" s="53">
        <v>31944123</v>
      </c>
      <c r="C140" s="53">
        <v>31945175</v>
      </c>
      <c r="D140" s="49" t="s">
        <v>267</v>
      </c>
      <c r="E140" s="48" t="s">
        <v>478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-1</v>
      </c>
      <c r="U140" s="47">
        <v>-1</v>
      </c>
      <c r="V140" s="47">
        <v>0</v>
      </c>
      <c r="W140" s="47">
        <v>0</v>
      </c>
      <c r="X140" s="47">
        <v>1</v>
      </c>
      <c r="Y140" s="47">
        <v>0</v>
      </c>
      <c r="Z140" s="47">
        <v>0</v>
      </c>
      <c r="AA140" s="47">
        <v>0</v>
      </c>
      <c r="AB140" s="47">
        <v>-1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</row>
    <row r="141" spans="1:35" x14ac:dyDescent="0.35">
      <c r="A141" s="47">
        <v>7</v>
      </c>
      <c r="B141" s="53">
        <v>81328322</v>
      </c>
      <c r="C141" s="53">
        <v>81399754</v>
      </c>
      <c r="D141" s="49" t="s">
        <v>268</v>
      </c>
      <c r="E141" s="48" t="s">
        <v>479</v>
      </c>
      <c r="F141" s="47">
        <v>0</v>
      </c>
      <c r="G141" s="47">
        <v>0</v>
      </c>
      <c r="H141" s="47">
        <v>1</v>
      </c>
      <c r="I141" s="47">
        <v>0</v>
      </c>
      <c r="J141" s="47">
        <v>1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1</v>
      </c>
      <c r="U141" s="47">
        <v>0</v>
      </c>
      <c r="V141" s="47">
        <v>0</v>
      </c>
      <c r="W141" s="47">
        <v>1</v>
      </c>
      <c r="X141" s="47">
        <v>0</v>
      </c>
      <c r="Y141" s="47">
        <v>1</v>
      </c>
      <c r="Z141" s="47">
        <v>0</v>
      </c>
      <c r="AA141" s="47">
        <v>0</v>
      </c>
      <c r="AB141" s="47">
        <v>1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</row>
    <row r="142" spans="1:35" x14ac:dyDescent="0.35">
      <c r="A142" s="47">
        <v>6</v>
      </c>
      <c r="B142" s="53">
        <v>2655968</v>
      </c>
      <c r="C142" s="53">
        <v>2656699</v>
      </c>
      <c r="D142" s="49" t="s">
        <v>269</v>
      </c>
      <c r="E142" s="48" t="s">
        <v>429</v>
      </c>
      <c r="F142" s="47">
        <v>2</v>
      </c>
      <c r="G142" s="47">
        <v>0</v>
      </c>
      <c r="H142" s="47">
        <v>1</v>
      </c>
      <c r="I142" s="47">
        <v>1</v>
      </c>
      <c r="J142" s="47">
        <v>1</v>
      </c>
      <c r="K142" s="47">
        <v>0</v>
      </c>
      <c r="L142" s="47">
        <v>-1</v>
      </c>
      <c r="M142" s="47">
        <v>0</v>
      </c>
      <c r="N142" s="47">
        <v>0</v>
      </c>
      <c r="O142" s="47">
        <v>1</v>
      </c>
      <c r="P142" s="47">
        <v>0</v>
      </c>
      <c r="Q142" s="47">
        <v>1</v>
      </c>
      <c r="R142" s="47">
        <v>1</v>
      </c>
      <c r="S142" s="47">
        <v>0</v>
      </c>
      <c r="T142" s="47">
        <v>-1</v>
      </c>
      <c r="U142" s="47">
        <v>1</v>
      </c>
      <c r="V142" s="47">
        <v>0</v>
      </c>
      <c r="W142" s="47">
        <v>0</v>
      </c>
      <c r="X142" s="47">
        <v>-1</v>
      </c>
      <c r="Y142" s="47">
        <v>-1</v>
      </c>
      <c r="Z142" s="47">
        <v>1</v>
      </c>
      <c r="AA142" s="47">
        <v>1</v>
      </c>
      <c r="AB142" s="47">
        <v>0</v>
      </c>
      <c r="AC142" s="47">
        <v>-1</v>
      </c>
      <c r="AD142" s="47">
        <v>-1</v>
      </c>
      <c r="AE142" s="47">
        <v>0</v>
      </c>
      <c r="AF142" s="47">
        <v>2</v>
      </c>
      <c r="AG142" s="47">
        <v>2</v>
      </c>
      <c r="AH142" s="47">
        <v>-1</v>
      </c>
      <c r="AI142" s="47">
        <v>0</v>
      </c>
    </row>
    <row r="143" spans="1:35" x14ac:dyDescent="0.35">
      <c r="A143" s="47">
        <v>6</v>
      </c>
      <c r="B143" s="53">
        <v>26158349</v>
      </c>
      <c r="C143" s="53">
        <v>26171577</v>
      </c>
      <c r="D143" s="49" t="s">
        <v>270</v>
      </c>
      <c r="E143" s="48" t="s">
        <v>429</v>
      </c>
      <c r="F143" s="47">
        <v>2</v>
      </c>
      <c r="G143" s="47">
        <v>0</v>
      </c>
      <c r="H143" s="47">
        <v>0</v>
      </c>
      <c r="I143" s="47">
        <v>1</v>
      </c>
      <c r="J143" s="47">
        <v>1</v>
      </c>
      <c r="K143" s="47">
        <v>0</v>
      </c>
      <c r="L143" s="47">
        <v>-1</v>
      </c>
      <c r="M143" s="47">
        <v>-1</v>
      </c>
      <c r="N143" s="47">
        <v>0</v>
      </c>
      <c r="O143" s="47">
        <v>1</v>
      </c>
      <c r="P143" s="47">
        <v>0</v>
      </c>
      <c r="Q143" s="47">
        <v>1</v>
      </c>
      <c r="R143" s="47">
        <v>1</v>
      </c>
      <c r="S143" s="47">
        <v>0</v>
      </c>
      <c r="T143" s="47">
        <v>-1</v>
      </c>
      <c r="U143" s="47">
        <v>1</v>
      </c>
      <c r="V143" s="47">
        <v>0</v>
      </c>
      <c r="W143" s="47">
        <v>0</v>
      </c>
      <c r="X143" s="47">
        <v>-1</v>
      </c>
      <c r="Y143" s="47">
        <v>-1</v>
      </c>
      <c r="Z143" s="47">
        <v>1</v>
      </c>
      <c r="AA143" s="47">
        <v>1</v>
      </c>
      <c r="AB143" s="47">
        <v>-1</v>
      </c>
      <c r="AC143" s="47">
        <v>-1</v>
      </c>
      <c r="AD143" s="47">
        <v>-1</v>
      </c>
      <c r="AE143" s="47">
        <v>0</v>
      </c>
      <c r="AF143" s="47">
        <v>2</v>
      </c>
      <c r="AG143" s="47">
        <v>2</v>
      </c>
      <c r="AH143" s="47">
        <v>-1</v>
      </c>
      <c r="AI143" s="47">
        <v>0</v>
      </c>
    </row>
    <row r="144" spans="1:35" x14ac:dyDescent="0.35">
      <c r="A144" s="47">
        <v>6</v>
      </c>
      <c r="B144" s="53">
        <v>2631817</v>
      </c>
      <c r="C144" s="53">
        <v>2632288</v>
      </c>
      <c r="D144" s="49" t="s">
        <v>61</v>
      </c>
      <c r="E144" s="48" t="s">
        <v>429</v>
      </c>
      <c r="F144" s="47">
        <v>2</v>
      </c>
      <c r="G144" s="47">
        <v>0</v>
      </c>
      <c r="H144" s="47">
        <v>1</v>
      </c>
      <c r="I144" s="47">
        <v>1</v>
      </c>
      <c r="J144" s="47">
        <v>1</v>
      </c>
      <c r="K144" s="47">
        <v>0</v>
      </c>
      <c r="L144" s="47">
        <v>-1</v>
      </c>
      <c r="M144" s="47">
        <v>0</v>
      </c>
      <c r="N144" s="47">
        <v>0</v>
      </c>
      <c r="O144" s="47">
        <v>1</v>
      </c>
      <c r="P144" s="47">
        <v>0</v>
      </c>
      <c r="Q144" s="47">
        <v>1</v>
      </c>
      <c r="R144" s="47">
        <v>1</v>
      </c>
      <c r="S144" s="47">
        <v>0</v>
      </c>
      <c r="T144" s="47">
        <v>-1</v>
      </c>
      <c r="U144" s="47">
        <v>1</v>
      </c>
      <c r="V144" s="47">
        <v>0</v>
      </c>
      <c r="W144" s="47">
        <v>0</v>
      </c>
      <c r="X144" s="47">
        <v>-1</v>
      </c>
      <c r="Y144" s="47">
        <v>-1</v>
      </c>
      <c r="Z144" s="47">
        <v>1</v>
      </c>
      <c r="AA144" s="47">
        <v>1</v>
      </c>
      <c r="AB144" s="47">
        <v>0</v>
      </c>
      <c r="AC144" s="47">
        <v>-1</v>
      </c>
      <c r="AD144" s="47">
        <v>-1</v>
      </c>
      <c r="AE144" s="47">
        <v>0</v>
      </c>
      <c r="AF144" s="47">
        <v>2</v>
      </c>
      <c r="AG144" s="47">
        <v>2</v>
      </c>
      <c r="AH144" s="47">
        <v>-1</v>
      </c>
      <c r="AI144" s="47">
        <v>0</v>
      </c>
    </row>
    <row r="145" spans="1:35" x14ac:dyDescent="0.35">
      <c r="A145" s="47">
        <v>12</v>
      </c>
      <c r="B145" s="53">
        <v>121416346</v>
      </c>
      <c r="C145" s="53">
        <v>12144315</v>
      </c>
      <c r="D145" s="49" t="s">
        <v>271</v>
      </c>
      <c r="E145" s="48" t="s">
        <v>480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1</v>
      </c>
      <c r="M145" s="47">
        <v>0</v>
      </c>
      <c r="N145" s="47">
        <v>0</v>
      </c>
      <c r="O145" s="47">
        <v>0</v>
      </c>
      <c r="P145" s="47">
        <v>1</v>
      </c>
      <c r="Q145" s="47">
        <v>0</v>
      </c>
      <c r="R145" s="47">
        <v>0</v>
      </c>
      <c r="S145" s="47">
        <v>1</v>
      </c>
      <c r="T145" s="47">
        <v>1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</v>
      </c>
      <c r="AB145" s="47">
        <v>0</v>
      </c>
      <c r="AC145" s="47">
        <v>0</v>
      </c>
      <c r="AD145" s="47">
        <v>0</v>
      </c>
      <c r="AE145" s="47">
        <v>0</v>
      </c>
      <c r="AF145" s="47">
        <v>-1</v>
      </c>
      <c r="AG145" s="47">
        <v>-1</v>
      </c>
      <c r="AH145" s="47">
        <v>1</v>
      </c>
      <c r="AI145" s="47">
        <v>0</v>
      </c>
    </row>
    <row r="146" spans="1:35" x14ac:dyDescent="0.35">
      <c r="A146" s="47">
        <v>11</v>
      </c>
      <c r="B146" s="53">
        <v>532242</v>
      </c>
      <c r="C146" s="53">
        <v>537287</v>
      </c>
      <c r="D146" s="49" t="s">
        <v>272</v>
      </c>
      <c r="E146" s="48" t="s">
        <v>481</v>
      </c>
      <c r="F146" s="47">
        <v>0</v>
      </c>
      <c r="G146" s="47">
        <v>0</v>
      </c>
      <c r="H146" s="47">
        <v>-1</v>
      </c>
      <c r="I146" s="47">
        <v>-1</v>
      </c>
      <c r="J146" s="47">
        <v>-1</v>
      </c>
      <c r="K146" s="47">
        <v>-1</v>
      </c>
      <c r="L146" s="47">
        <v>0</v>
      </c>
      <c r="M146" s="47">
        <v>0</v>
      </c>
      <c r="N146" s="47">
        <v>-1</v>
      </c>
      <c r="O146" s="47">
        <v>0</v>
      </c>
      <c r="P146" s="47">
        <v>1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-1</v>
      </c>
      <c r="Y146" s="47">
        <v>-1</v>
      </c>
      <c r="Z146" s="47">
        <v>0</v>
      </c>
      <c r="AA146" s="47">
        <v>0</v>
      </c>
      <c r="AB146" s="47">
        <v>1</v>
      </c>
      <c r="AC146" s="47">
        <v>1</v>
      </c>
      <c r="AD146" s="47">
        <v>0</v>
      </c>
      <c r="AE146" s="47">
        <v>0</v>
      </c>
      <c r="AF146" s="47">
        <v>-1</v>
      </c>
      <c r="AG146" s="47">
        <v>0</v>
      </c>
      <c r="AH146" s="47">
        <v>1</v>
      </c>
      <c r="AI146" s="47">
        <v>0</v>
      </c>
    </row>
    <row r="147" spans="1:35" x14ac:dyDescent="0.35">
      <c r="A147" s="47">
        <v>21</v>
      </c>
      <c r="B147" s="53">
        <v>45642874</v>
      </c>
      <c r="C147" s="53">
        <v>4566849</v>
      </c>
      <c r="D147" s="49" t="s">
        <v>273</v>
      </c>
      <c r="E147" s="48" t="s">
        <v>410</v>
      </c>
      <c r="F147" s="47">
        <v>0</v>
      </c>
      <c r="G147" s="47">
        <v>1</v>
      </c>
      <c r="H147" s="47">
        <v>0</v>
      </c>
      <c r="I147" s="47">
        <v>0</v>
      </c>
      <c r="J147" s="47">
        <v>0</v>
      </c>
      <c r="K147" s="47">
        <v>-1</v>
      </c>
      <c r="L147" s="47">
        <v>1</v>
      </c>
      <c r="M147" s="47">
        <v>0</v>
      </c>
      <c r="N147" s="47">
        <v>0</v>
      </c>
      <c r="O147" s="47">
        <v>0</v>
      </c>
      <c r="P147" s="47">
        <v>-1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1</v>
      </c>
      <c r="W147" s="47">
        <v>1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1</v>
      </c>
      <c r="AD147" s="47">
        <v>1</v>
      </c>
      <c r="AE147" s="47">
        <v>0</v>
      </c>
      <c r="AF147" s="47">
        <v>2</v>
      </c>
      <c r="AG147" s="47">
        <v>2</v>
      </c>
      <c r="AH147" s="47">
        <v>0</v>
      </c>
      <c r="AI147" s="47">
        <v>0</v>
      </c>
    </row>
    <row r="148" spans="1:35" x14ac:dyDescent="0.35">
      <c r="A148" s="47">
        <v>2</v>
      </c>
      <c r="B148" s="53">
        <v>291951</v>
      </c>
      <c r="C148" s="53">
        <v>2913798</v>
      </c>
      <c r="D148" s="49" t="s">
        <v>274</v>
      </c>
      <c r="E148" s="48" t="s">
        <v>424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1</v>
      </c>
      <c r="U148" s="47"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-1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</row>
    <row r="149" spans="1:35" x14ac:dyDescent="0.35">
      <c r="A149" s="47">
        <v>15</v>
      </c>
      <c r="B149" s="53">
        <v>9626277</v>
      </c>
      <c r="C149" s="53">
        <v>9645736</v>
      </c>
      <c r="D149" s="49" t="s">
        <v>159</v>
      </c>
      <c r="E149" s="48" t="s">
        <v>422</v>
      </c>
      <c r="F149" s="47">
        <v>1</v>
      </c>
      <c r="G149" s="47">
        <v>0</v>
      </c>
      <c r="H149" s="47">
        <v>0</v>
      </c>
      <c r="I149" s="47">
        <v>1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1</v>
      </c>
      <c r="U149" s="47">
        <v>0</v>
      </c>
      <c r="V149" s="47">
        <v>1</v>
      </c>
      <c r="W149" s="47">
        <v>0</v>
      </c>
      <c r="X149" s="47">
        <v>0</v>
      </c>
      <c r="Y149" s="47">
        <v>0</v>
      </c>
      <c r="Z149" s="47">
        <v>0</v>
      </c>
      <c r="AA149" s="47">
        <v>-1</v>
      </c>
      <c r="AB149" s="47">
        <v>1</v>
      </c>
      <c r="AC149" s="47">
        <v>0</v>
      </c>
      <c r="AD149" s="47">
        <v>0</v>
      </c>
      <c r="AE149" s="47">
        <v>0</v>
      </c>
      <c r="AF149" s="47">
        <v>-1</v>
      </c>
      <c r="AG149" s="47">
        <v>1</v>
      </c>
      <c r="AH149" s="47">
        <v>1</v>
      </c>
      <c r="AI149" s="47">
        <v>1</v>
      </c>
    </row>
    <row r="150" spans="1:35" x14ac:dyDescent="0.35">
      <c r="A150" s="47">
        <v>6</v>
      </c>
      <c r="B150" s="53">
        <v>137518621</v>
      </c>
      <c r="C150" s="53">
        <v>13754586</v>
      </c>
      <c r="D150" s="49" t="s">
        <v>275</v>
      </c>
      <c r="E150" s="48" t="s">
        <v>431</v>
      </c>
      <c r="F150" s="47">
        <v>2</v>
      </c>
      <c r="G150" s="47">
        <v>1</v>
      </c>
      <c r="H150" s="47">
        <v>0</v>
      </c>
      <c r="I150" s="47">
        <v>1</v>
      </c>
      <c r="J150" s="47">
        <v>0</v>
      </c>
      <c r="K150" s="47">
        <v>0</v>
      </c>
      <c r="L150" s="47">
        <v>1</v>
      </c>
      <c r="M150" s="47">
        <v>1</v>
      </c>
      <c r="N150" s="47">
        <v>0</v>
      </c>
      <c r="O150" s="47">
        <v>0</v>
      </c>
      <c r="P150" s="47">
        <v>0</v>
      </c>
      <c r="Q150" s="47">
        <v>0</v>
      </c>
      <c r="R150" s="47">
        <v>1</v>
      </c>
      <c r="S150" s="47">
        <v>0</v>
      </c>
      <c r="T150" s="47">
        <v>0</v>
      </c>
      <c r="U150" s="47">
        <v>0</v>
      </c>
      <c r="V150" s="47">
        <v>0</v>
      </c>
      <c r="W150" s="47">
        <v>1</v>
      </c>
      <c r="X150" s="47">
        <v>-1</v>
      </c>
      <c r="Y150" s="47">
        <v>-1</v>
      </c>
      <c r="Z150" s="47">
        <v>0</v>
      </c>
      <c r="AA150" s="47">
        <v>0</v>
      </c>
      <c r="AB150" s="47">
        <v>0</v>
      </c>
      <c r="AC150" s="47">
        <v>0</v>
      </c>
      <c r="AD150" s="47">
        <v>-1</v>
      </c>
      <c r="AE150" s="47">
        <v>0</v>
      </c>
      <c r="AF150" s="47">
        <v>1</v>
      </c>
      <c r="AG150" s="47">
        <v>0</v>
      </c>
      <c r="AH150" s="47">
        <v>0</v>
      </c>
      <c r="AI150" s="47">
        <v>1</v>
      </c>
    </row>
    <row r="151" spans="1:35" x14ac:dyDescent="0.35">
      <c r="A151" s="47">
        <v>12</v>
      </c>
      <c r="B151" s="53">
        <v>12789645</v>
      </c>
      <c r="C151" s="53">
        <v>12874423</v>
      </c>
      <c r="D151" s="49" t="s">
        <v>276</v>
      </c>
      <c r="E151" s="48" t="s">
        <v>423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-1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1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-1</v>
      </c>
      <c r="AB151" s="47">
        <v>0</v>
      </c>
      <c r="AC151" s="47">
        <v>0</v>
      </c>
      <c r="AD151" s="47">
        <v>0</v>
      </c>
      <c r="AE151" s="47">
        <v>0</v>
      </c>
      <c r="AF151" s="47">
        <v>-1</v>
      </c>
      <c r="AG151" s="47">
        <v>-1</v>
      </c>
      <c r="AH151" s="47">
        <v>0</v>
      </c>
      <c r="AI151" s="47">
        <v>0</v>
      </c>
    </row>
    <row r="152" spans="1:35" x14ac:dyDescent="0.35">
      <c r="A152" s="47">
        <v>15</v>
      </c>
      <c r="B152" s="53">
        <v>991922</v>
      </c>
      <c r="C152" s="53">
        <v>9957759</v>
      </c>
      <c r="D152" s="49" t="s">
        <v>160</v>
      </c>
      <c r="E152" s="48" t="s">
        <v>482</v>
      </c>
      <c r="F152" s="47">
        <v>0</v>
      </c>
      <c r="G152" s="47">
        <v>0</v>
      </c>
      <c r="H152" s="47">
        <v>1</v>
      </c>
      <c r="I152" s="47">
        <v>1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1</v>
      </c>
      <c r="U152" s="47">
        <v>0</v>
      </c>
      <c r="V152" s="47">
        <v>1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1</v>
      </c>
      <c r="AG152" s="47">
        <v>1</v>
      </c>
      <c r="AH152" s="47">
        <v>0</v>
      </c>
      <c r="AI152" s="47">
        <v>1</v>
      </c>
    </row>
    <row r="153" spans="1:35" x14ac:dyDescent="0.35">
      <c r="A153" s="47">
        <v>11</v>
      </c>
      <c r="B153" s="53">
        <v>215342</v>
      </c>
      <c r="C153" s="53">
        <v>217833</v>
      </c>
      <c r="D153" s="49" t="s">
        <v>277</v>
      </c>
      <c r="E153" s="48" t="s">
        <v>481</v>
      </c>
      <c r="F153" s="47">
        <v>-1</v>
      </c>
      <c r="G153" s="47">
        <v>0</v>
      </c>
      <c r="H153" s="47">
        <v>-1</v>
      </c>
      <c r="I153" s="47">
        <v>-1</v>
      </c>
      <c r="J153" s="47">
        <v>-1</v>
      </c>
      <c r="K153" s="47">
        <v>-1</v>
      </c>
      <c r="L153" s="47">
        <v>0</v>
      </c>
      <c r="M153" s="47">
        <v>0</v>
      </c>
      <c r="N153" s="47">
        <v>-1</v>
      </c>
      <c r="O153" s="47">
        <v>0</v>
      </c>
      <c r="P153" s="47">
        <v>1</v>
      </c>
      <c r="Q153" s="47">
        <v>1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1</v>
      </c>
      <c r="AC153" s="47">
        <v>1</v>
      </c>
      <c r="AD153" s="47">
        <v>0</v>
      </c>
      <c r="AE153" s="47">
        <v>0</v>
      </c>
      <c r="AF153" s="47">
        <v>-1</v>
      </c>
      <c r="AG153" s="47">
        <v>0</v>
      </c>
      <c r="AH153" s="47">
        <v>1</v>
      </c>
      <c r="AI153" s="47">
        <v>0</v>
      </c>
    </row>
    <row r="154" spans="1:35" x14ac:dyDescent="0.35">
      <c r="A154" s="47">
        <v>1</v>
      </c>
      <c r="B154" s="53">
        <v>26643791</v>
      </c>
      <c r="C154" s="53">
        <v>2667223</v>
      </c>
      <c r="D154" s="49" t="s">
        <v>278</v>
      </c>
      <c r="E154" s="48" t="s">
        <v>483</v>
      </c>
      <c r="F154" s="47">
        <v>1</v>
      </c>
      <c r="G154" s="47">
        <v>1</v>
      </c>
      <c r="H154" s="47">
        <v>-1</v>
      </c>
      <c r="I154" s="47">
        <v>0</v>
      </c>
      <c r="J154" s="47">
        <v>1</v>
      </c>
      <c r="K154" s="47">
        <v>1</v>
      </c>
      <c r="L154" s="47">
        <v>1</v>
      </c>
      <c r="M154" s="47">
        <v>1</v>
      </c>
      <c r="N154" s="47">
        <v>0</v>
      </c>
      <c r="O154" s="47">
        <v>0</v>
      </c>
      <c r="P154" s="47">
        <v>0</v>
      </c>
      <c r="Q154" s="47">
        <v>0</v>
      </c>
      <c r="R154" s="47">
        <v>1</v>
      </c>
      <c r="S154" s="47">
        <v>1</v>
      </c>
      <c r="T154" s="47">
        <v>0</v>
      </c>
      <c r="U154" s="47">
        <v>0</v>
      </c>
      <c r="V154" s="47">
        <v>0</v>
      </c>
      <c r="W154" s="47">
        <v>1</v>
      </c>
      <c r="X154" s="47">
        <v>1</v>
      </c>
      <c r="Y154" s="47">
        <v>0</v>
      </c>
      <c r="Z154" s="47">
        <v>1</v>
      </c>
      <c r="AA154" s="47">
        <v>1</v>
      </c>
      <c r="AB154" s="47">
        <v>0</v>
      </c>
      <c r="AC154" s="47">
        <v>0</v>
      </c>
      <c r="AD154" s="47">
        <v>0</v>
      </c>
      <c r="AE154" s="47">
        <v>1</v>
      </c>
      <c r="AF154" s="47">
        <v>1</v>
      </c>
      <c r="AG154" s="47">
        <v>1</v>
      </c>
      <c r="AH154" s="47">
        <v>0</v>
      </c>
      <c r="AI154" s="47">
        <v>1</v>
      </c>
    </row>
    <row r="155" spans="1:35" x14ac:dyDescent="0.35">
      <c r="A155" s="47">
        <v>7</v>
      </c>
      <c r="B155" s="53">
        <v>534372</v>
      </c>
      <c r="C155" s="53">
        <v>5472799</v>
      </c>
      <c r="D155" s="49" t="s">
        <v>279</v>
      </c>
      <c r="E155" s="48" t="s">
        <v>484</v>
      </c>
      <c r="F155" s="47">
        <v>0</v>
      </c>
      <c r="G155" s="47">
        <v>1</v>
      </c>
      <c r="H155" s="47">
        <v>-1</v>
      </c>
      <c r="I155" s="47">
        <v>-1</v>
      </c>
      <c r="J155" s="47">
        <v>1</v>
      </c>
      <c r="K155" s="47">
        <v>1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1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1</v>
      </c>
      <c r="Y155" s="47">
        <v>0</v>
      </c>
      <c r="Z155" s="47">
        <v>1</v>
      </c>
      <c r="AA155" s="47">
        <v>1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1</v>
      </c>
      <c r="AI155" s="47">
        <v>1</v>
      </c>
    </row>
    <row r="156" spans="1:35" x14ac:dyDescent="0.35">
      <c r="A156" s="47">
        <v>1</v>
      </c>
      <c r="B156" s="53">
        <v>2694947</v>
      </c>
      <c r="C156" s="53">
        <v>26945839</v>
      </c>
      <c r="D156" s="49" t="s">
        <v>280</v>
      </c>
      <c r="E156" s="48" t="s">
        <v>483</v>
      </c>
      <c r="F156" s="47">
        <v>1</v>
      </c>
      <c r="G156" s="47">
        <v>1</v>
      </c>
      <c r="H156" s="47">
        <v>-1</v>
      </c>
      <c r="I156" s="47">
        <v>0</v>
      </c>
      <c r="J156" s="47">
        <v>1</v>
      </c>
      <c r="K156" s="47">
        <v>1</v>
      </c>
      <c r="L156" s="47">
        <v>1</v>
      </c>
      <c r="M156" s="47">
        <v>1</v>
      </c>
      <c r="N156" s="47">
        <v>0</v>
      </c>
      <c r="O156" s="47">
        <v>0</v>
      </c>
      <c r="P156" s="47">
        <v>0</v>
      </c>
      <c r="Q156" s="47">
        <v>0</v>
      </c>
      <c r="R156" s="47">
        <v>1</v>
      </c>
      <c r="S156" s="47">
        <v>1</v>
      </c>
      <c r="T156" s="47">
        <v>1</v>
      </c>
      <c r="U156" s="47">
        <v>0</v>
      </c>
      <c r="V156" s="47">
        <v>0</v>
      </c>
      <c r="W156" s="47">
        <v>1</v>
      </c>
      <c r="X156" s="47">
        <v>1</v>
      </c>
      <c r="Y156" s="47">
        <v>0</v>
      </c>
      <c r="Z156" s="47">
        <v>1</v>
      </c>
      <c r="AA156" s="47">
        <v>1</v>
      </c>
      <c r="AB156" s="47">
        <v>0</v>
      </c>
      <c r="AC156" s="47">
        <v>0</v>
      </c>
      <c r="AD156" s="47">
        <v>0</v>
      </c>
      <c r="AE156" s="47">
        <v>1</v>
      </c>
      <c r="AF156" s="47">
        <v>1</v>
      </c>
      <c r="AG156" s="47">
        <v>1</v>
      </c>
      <c r="AH156" s="47">
        <v>0</v>
      </c>
      <c r="AI156" s="47">
        <v>1</v>
      </c>
    </row>
    <row r="157" spans="1:35" x14ac:dyDescent="0.35">
      <c r="A157" s="47">
        <v>5</v>
      </c>
      <c r="B157" s="53">
        <v>35852797</v>
      </c>
      <c r="C157" s="53">
        <v>3587975</v>
      </c>
      <c r="D157" s="49" t="s">
        <v>281</v>
      </c>
      <c r="E157" s="48" t="s">
        <v>451</v>
      </c>
      <c r="F157" s="47">
        <v>0</v>
      </c>
      <c r="G157" s="47">
        <v>0</v>
      </c>
      <c r="H157" s="47">
        <v>0</v>
      </c>
      <c r="I157" s="47">
        <v>0</v>
      </c>
      <c r="J157" s="47">
        <v>1</v>
      </c>
      <c r="K157" s="47">
        <v>1</v>
      </c>
      <c r="L157" s="47">
        <v>0</v>
      </c>
      <c r="M157" s="47">
        <v>0</v>
      </c>
      <c r="N157" s="47">
        <v>0</v>
      </c>
      <c r="O157" s="47">
        <v>0</v>
      </c>
      <c r="P157" s="47">
        <v>1</v>
      </c>
      <c r="Q157" s="47">
        <v>1</v>
      </c>
      <c r="R157" s="47">
        <v>0</v>
      </c>
      <c r="S157" s="47">
        <v>0</v>
      </c>
      <c r="T157" s="47">
        <v>1</v>
      </c>
      <c r="U157" s="47">
        <v>1</v>
      </c>
      <c r="V157" s="47">
        <v>0</v>
      </c>
      <c r="W157" s="47">
        <v>0</v>
      </c>
      <c r="X157" s="47">
        <v>1</v>
      </c>
      <c r="Y157" s="47">
        <v>1</v>
      </c>
      <c r="Z157" s="47">
        <v>0</v>
      </c>
      <c r="AA157" s="47">
        <v>0</v>
      </c>
      <c r="AB157" s="47">
        <v>1</v>
      </c>
      <c r="AC157" s="47">
        <v>1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1</v>
      </c>
    </row>
    <row r="158" spans="1:35" x14ac:dyDescent="0.35">
      <c r="A158" s="47">
        <v>2</v>
      </c>
      <c r="B158" s="53">
        <v>9961317</v>
      </c>
      <c r="C158" s="53">
        <v>9921853</v>
      </c>
      <c r="D158" s="49" t="s">
        <v>23</v>
      </c>
      <c r="E158" s="48" t="s">
        <v>401</v>
      </c>
      <c r="F158" s="47">
        <v>0</v>
      </c>
      <c r="G158" s="47">
        <v>0</v>
      </c>
      <c r="H158" s="47">
        <v>-1</v>
      </c>
      <c r="I158" s="47">
        <v>-1</v>
      </c>
      <c r="J158" s="47">
        <v>0</v>
      </c>
      <c r="K158" s="47">
        <v>1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1</v>
      </c>
      <c r="X158" s="47">
        <v>1</v>
      </c>
      <c r="Y158" s="47">
        <v>1</v>
      </c>
      <c r="Z158" s="47">
        <v>0</v>
      </c>
      <c r="AA158" s="47">
        <v>1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1</v>
      </c>
    </row>
    <row r="159" spans="1:35" x14ac:dyDescent="0.35">
      <c r="A159" s="47">
        <v>4</v>
      </c>
      <c r="B159" s="53">
        <v>142944313</v>
      </c>
      <c r="C159" s="53">
        <v>143768585</v>
      </c>
      <c r="D159" s="49" t="s">
        <v>282</v>
      </c>
      <c r="E159" s="48" t="s">
        <v>485</v>
      </c>
      <c r="F159" s="47">
        <v>0</v>
      </c>
      <c r="G159" s="47">
        <v>0</v>
      </c>
      <c r="H159" s="47">
        <v>1</v>
      </c>
      <c r="I159" s="47">
        <v>0</v>
      </c>
      <c r="J159" s="47">
        <v>1</v>
      </c>
      <c r="K159" s="47">
        <v>0</v>
      </c>
      <c r="L159" s="47">
        <v>0</v>
      </c>
      <c r="M159" s="47">
        <v>1</v>
      </c>
      <c r="N159" s="47">
        <v>1</v>
      </c>
      <c r="O159" s="47">
        <v>1</v>
      </c>
      <c r="P159" s="47">
        <v>0</v>
      </c>
      <c r="Q159" s="47">
        <v>1</v>
      </c>
      <c r="R159" s="47">
        <v>0</v>
      </c>
      <c r="S159" s="47">
        <v>0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-1</v>
      </c>
      <c r="AE159" s="47">
        <v>0</v>
      </c>
      <c r="AF159" s="47">
        <v>0</v>
      </c>
      <c r="AG159" s="47">
        <v>0</v>
      </c>
      <c r="AH159" s="47">
        <v>0</v>
      </c>
      <c r="AI159" s="47">
        <v>1</v>
      </c>
    </row>
    <row r="160" spans="1:35" x14ac:dyDescent="0.35">
      <c r="A160" s="47">
        <v>19</v>
      </c>
      <c r="B160" s="53">
        <v>7112266</v>
      </c>
      <c r="C160" s="53">
        <v>729445</v>
      </c>
      <c r="D160" s="49" t="s">
        <v>166</v>
      </c>
      <c r="E160" s="48" t="s">
        <v>451</v>
      </c>
      <c r="F160" s="47">
        <v>1</v>
      </c>
      <c r="G160" s="47">
        <v>0</v>
      </c>
      <c r="H160" s="47">
        <v>-1</v>
      </c>
      <c r="I160" s="47">
        <v>0</v>
      </c>
      <c r="J160" s="47">
        <v>0</v>
      </c>
      <c r="K160" s="47">
        <v>0</v>
      </c>
      <c r="L160" s="47">
        <v>1</v>
      </c>
      <c r="M160" s="47">
        <v>1</v>
      </c>
      <c r="N160" s="47">
        <v>-1</v>
      </c>
      <c r="O160" s="47">
        <v>-1</v>
      </c>
      <c r="P160" s="47">
        <v>1</v>
      </c>
      <c r="Q160" s="47">
        <v>1</v>
      </c>
      <c r="R160" s="47">
        <v>1</v>
      </c>
      <c r="S160" s="47">
        <v>0</v>
      </c>
      <c r="T160" s="47">
        <v>0</v>
      </c>
      <c r="U160" s="47">
        <v>0</v>
      </c>
      <c r="V160" s="47">
        <v>1</v>
      </c>
      <c r="W160" s="47">
        <v>1</v>
      </c>
      <c r="X160" s="47">
        <v>-1</v>
      </c>
      <c r="Y160" s="47">
        <v>-1</v>
      </c>
      <c r="Z160" s="47">
        <v>0</v>
      </c>
      <c r="AA160" s="47">
        <v>0</v>
      </c>
      <c r="AB160" s="47">
        <v>0</v>
      </c>
      <c r="AC160" s="47">
        <v>1</v>
      </c>
      <c r="AD160" s="47">
        <v>0</v>
      </c>
      <c r="AE160" s="47">
        <v>0</v>
      </c>
      <c r="AF160" s="47">
        <v>-1</v>
      </c>
      <c r="AG160" s="47">
        <v>0</v>
      </c>
      <c r="AH160" s="47">
        <v>1</v>
      </c>
      <c r="AI160" s="47">
        <v>0</v>
      </c>
    </row>
    <row r="161" spans="1:35" x14ac:dyDescent="0.35">
      <c r="A161" s="47">
        <v>6</v>
      </c>
      <c r="B161" s="53">
        <v>391739</v>
      </c>
      <c r="C161" s="53">
        <v>411447</v>
      </c>
      <c r="D161" s="49" t="s">
        <v>283</v>
      </c>
      <c r="E161" s="48" t="s">
        <v>486</v>
      </c>
      <c r="F161" s="47">
        <v>0</v>
      </c>
      <c r="G161" s="47">
        <v>0</v>
      </c>
      <c r="H161" s="47">
        <v>1</v>
      </c>
      <c r="I161" s="47">
        <v>0</v>
      </c>
      <c r="J161" s="47">
        <v>1</v>
      </c>
      <c r="K161" s="47">
        <v>1</v>
      </c>
      <c r="L161" s="47">
        <v>-1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1</v>
      </c>
      <c r="V161" s="47">
        <v>0</v>
      </c>
      <c r="W161" s="47">
        <v>0</v>
      </c>
      <c r="X161" s="47">
        <v>1</v>
      </c>
      <c r="Y161" s="47">
        <v>1</v>
      </c>
      <c r="Z161" s="47">
        <v>0</v>
      </c>
      <c r="AA161" s="47">
        <v>0</v>
      </c>
      <c r="AB161" s="47">
        <v>-1</v>
      </c>
      <c r="AC161" s="47">
        <v>-1</v>
      </c>
      <c r="AD161" s="47">
        <v>0</v>
      </c>
      <c r="AE161" s="47">
        <v>0</v>
      </c>
      <c r="AF161" s="47">
        <v>0</v>
      </c>
      <c r="AG161" s="47">
        <v>1</v>
      </c>
      <c r="AH161" s="47">
        <v>0</v>
      </c>
      <c r="AI161" s="47">
        <v>0</v>
      </c>
    </row>
    <row r="162" spans="1:35" x14ac:dyDescent="0.35">
      <c r="A162" s="47">
        <v>2</v>
      </c>
      <c r="B162" s="53">
        <v>22759633</v>
      </c>
      <c r="C162" s="53">
        <v>227664475</v>
      </c>
      <c r="D162" s="49" t="s">
        <v>284</v>
      </c>
      <c r="E162" s="48" t="s">
        <v>487</v>
      </c>
      <c r="F162" s="47">
        <v>1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-1</v>
      </c>
      <c r="Q162" s="47">
        <v>0</v>
      </c>
      <c r="R162" s="47">
        <v>0</v>
      </c>
      <c r="S162" s="47">
        <v>0</v>
      </c>
      <c r="T162" s="47">
        <v>1</v>
      </c>
      <c r="U162" s="47">
        <v>0</v>
      </c>
      <c r="V162" s="47">
        <v>0</v>
      </c>
      <c r="W162" s="47">
        <v>0</v>
      </c>
      <c r="X162" s="47">
        <v>-1</v>
      </c>
      <c r="Y162" s="47">
        <v>-1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1</v>
      </c>
      <c r="AF162" s="47">
        <v>0</v>
      </c>
      <c r="AG162" s="47">
        <v>0</v>
      </c>
      <c r="AH162" s="47">
        <v>1</v>
      </c>
      <c r="AI162" s="47">
        <v>1</v>
      </c>
    </row>
    <row r="163" spans="1:35" x14ac:dyDescent="0.35">
      <c r="A163" s="47">
        <v>13</v>
      </c>
      <c r="B163" s="53">
        <v>1146184</v>
      </c>
      <c r="C163" s="53">
        <v>11438915</v>
      </c>
      <c r="D163" s="49" t="s">
        <v>157</v>
      </c>
      <c r="E163" s="48" t="s">
        <v>424</v>
      </c>
      <c r="F163" s="47">
        <v>-1</v>
      </c>
      <c r="G163" s="47">
        <v>0</v>
      </c>
      <c r="H163" s="47">
        <v>1</v>
      </c>
      <c r="I163" s="47">
        <v>1</v>
      </c>
      <c r="J163" s="47">
        <v>0</v>
      </c>
      <c r="K163" s="47">
        <v>-1</v>
      </c>
      <c r="L163" s="47">
        <v>1</v>
      </c>
      <c r="M163" s="47">
        <v>1</v>
      </c>
      <c r="N163" s="47">
        <v>-1</v>
      </c>
      <c r="O163" s="47">
        <v>0</v>
      </c>
      <c r="P163" s="47">
        <v>-1</v>
      </c>
      <c r="Q163" s="47">
        <v>0</v>
      </c>
      <c r="R163" s="47">
        <v>-1</v>
      </c>
      <c r="S163" s="47">
        <v>0</v>
      </c>
      <c r="T163" s="47">
        <v>0</v>
      </c>
      <c r="U163" s="47">
        <v>0</v>
      </c>
      <c r="V163" s="47">
        <v>0</v>
      </c>
      <c r="W163" s="47">
        <v>1</v>
      </c>
      <c r="X163" s="47">
        <v>1</v>
      </c>
      <c r="Y163" s="47">
        <v>1</v>
      </c>
      <c r="Z163" s="47">
        <v>1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1</v>
      </c>
      <c r="AG163" s="47">
        <v>1</v>
      </c>
      <c r="AH163" s="47">
        <v>1</v>
      </c>
      <c r="AI163" s="47">
        <v>1</v>
      </c>
    </row>
    <row r="164" spans="1:35" x14ac:dyDescent="0.35">
      <c r="A164" s="47">
        <v>1</v>
      </c>
      <c r="B164" s="53">
        <v>65298912</v>
      </c>
      <c r="C164" s="53">
        <v>65432187</v>
      </c>
      <c r="D164" s="49" t="s">
        <v>86</v>
      </c>
      <c r="E164" s="48" t="s">
        <v>488</v>
      </c>
      <c r="F164" s="47">
        <v>0</v>
      </c>
      <c r="G164" s="47">
        <v>0</v>
      </c>
      <c r="H164" s="47">
        <v>0</v>
      </c>
      <c r="I164" s="47">
        <v>1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-1</v>
      </c>
      <c r="Q164" s="47">
        <v>0</v>
      </c>
      <c r="R164" s="47">
        <v>0</v>
      </c>
      <c r="S164" s="47">
        <v>1</v>
      </c>
      <c r="T164" s="47">
        <v>0</v>
      </c>
      <c r="U164" s="47">
        <v>0</v>
      </c>
      <c r="V164" s="47">
        <v>0</v>
      </c>
      <c r="W164" s="47">
        <v>1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1</v>
      </c>
      <c r="AG164" s="47">
        <v>1</v>
      </c>
      <c r="AH164" s="47">
        <v>0</v>
      </c>
      <c r="AI164" s="47">
        <v>0</v>
      </c>
    </row>
    <row r="165" spans="1:35" x14ac:dyDescent="0.35">
      <c r="A165" s="47">
        <v>9</v>
      </c>
      <c r="B165" s="53">
        <v>498533</v>
      </c>
      <c r="C165" s="53">
        <v>5128183</v>
      </c>
      <c r="D165" s="49" t="s">
        <v>285</v>
      </c>
      <c r="E165" s="48" t="s">
        <v>434</v>
      </c>
      <c r="F165" s="47">
        <v>-1</v>
      </c>
      <c r="G165" s="47">
        <v>0</v>
      </c>
      <c r="H165" s="47">
        <v>0</v>
      </c>
      <c r="I165" s="47">
        <v>0</v>
      </c>
      <c r="J165" s="47">
        <v>1</v>
      </c>
      <c r="K165" s="47">
        <v>1</v>
      </c>
      <c r="L165" s="47">
        <v>0</v>
      </c>
      <c r="M165" s="47">
        <v>0</v>
      </c>
      <c r="N165" s="47">
        <v>0</v>
      </c>
      <c r="O165" s="47">
        <v>0</v>
      </c>
      <c r="P165" s="47">
        <v>-1</v>
      </c>
      <c r="Q165" s="47">
        <v>-1</v>
      </c>
      <c r="R165" s="47">
        <v>0</v>
      </c>
      <c r="S165" s="47">
        <v>-1</v>
      </c>
      <c r="T165" s="47">
        <v>0</v>
      </c>
      <c r="U165" s="47">
        <v>1</v>
      </c>
      <c r="V165" s="47">
        <v>0</v>
      </c>
      <c r="W165" s="47">
        <v>0</v>
      </c>
      <c r="X165" s="47">
        <v>0</v>
      </c>
      <c r="Y165" s="47">
        <v>0</v>
      </c>
      <c r="Z165" s="47">
        <v>1</v>
      </c>
      <c r="AA165" s="47">
        <v>0</v>
      </c>
      <c r="AB165" s="47">
        <v>0</v>
      </c>
      <c r="AC165" s="47">
        <v>0</v>
      </c>
      <c r="AD165" s="47">
        <v>1</v>
      </c>
      <c r="AE165" s="47">
        <v>1</v>
      </c>
      <c r="AF165" s="47">
        <v>0</v>
      </c>
      <c r="AG165" s="47">
        <v>1</v>
      </c>
      <c r="AH165" s="47">
        <v>0</v>
      </c>
      <c r="AI165" s="47">
        <v>0</v>
      </c>
    </row>
    <row r="166" spans="1:35" x14ac:dyDescent="0.35">
      <c r="A166" s="47">
        <v>19</v>
      </c>
      <c r="B166" s="53">
        <v>17935589</v>
      </c>
      <c r="C166" s="53">
        <v>1795888</v>
      </c>
      <c r="D166" s="49" t="s">
        <v>286</v>
      </c>
      <c r="E166" s="48" t="s">
        <v>489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-1</v>
      </c>
      <c r="M166" s="47">
        <v>0</v>
      </c>
      <c r="N166" s="47">
        <v>-1</v>
      </c>
      <c r="O166" s="47">
        <v>-1</v>
      </c>
      <c r="P166" s="47">
        <v>0</v>
      </c>
      <c r="Q166" s="47">
        <v>0</v>
      </c>
      <c r="R166" s="47">
        <v>0</v>
      </c>
      <c r="S166" s="47">
        <v>0</v>
      </c>
      <c r="T166" s="47">
        <v>-1</v>
      </c>
      <c r="U166" s="47">
        <v>-1</v>
      </c>
      <c r="V166" s="47">
        <v>0</v>
      </c>
      <c r="W166" s="47">
        <v>1</v>
      </c>
      <c r="X166" s="47">
        <v>0</v>
      </c>
      <c r="Y166" s="47">
        <v>0</v>
      </c>
      <c r="Z166" s="47">
        <v>0</v>
      </c>
      <c r="AA166" s="47">
        <v>0</v>
      </c>
      <c r="AB166" s="47">
        <v>1</v>
      </c>
      <c r="AC166" s="47">
        <v>1</v>
      </c>
      <c r="AD166" s="47">
        <v>1</v>
      </c>
      <c r="AE166" s="47">
        <v>0</v>
      </c>
      <c r="AF166" s="47">
        <v>0</v>
      </c>
      <c r="AG166" s="47">
        <v>0</v>
      </c>
      <c r="AH166" s="47">
        <v>1</v>
      </c>
      <c r="AI166" s="47">
        <v>0</v>
      </c>
    </row>
    <row r="167" spans="1:35" x14ac:dyDescent="0.35">
      <c r="A167" s="47">
        <v>1</v>
      </c>
      <c r="B167" s="53">
        <v>59246465</v>
      </c>
      <c r="C167" s="53">
        <v>59249785</v>
      </c>
      <c r="D167" s="49" t="s">
        <v>287</v>
      </c>
      <c r="E167" s="48" t="s">
        <v>490</v>
      </c>
      <c r="F167" s="47">
        <v>1</v>
      </c>
      <c r="G167" s="47">
        <v>0</v>
      </c>
      <c r="H167" s="47">
        <v>1</v>
      </c>
      <c r="I167" s="47">
        <v>1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1</v>
      </c>
      <c r="P167" s="47">
        <v>0</v>
      </c>
      <c r="Q167" s="47">
        <v>1</v>
      </c>
      <c r="R167" s="47">
        <v>0</v>
      </c>
      <c r="S167" s="47">
        <v>1</v>
      </c>
      <c r="T167" s="47">
        <v>0</v>
      </c>
      <c r="U167" s="47">
        <v>0</v>
      </c>
      <c r="V167" s="47">
        <v>0</v>
      </c>
      <c r="W167" s="47">
        <v>0</v>
      </c>
      <c r="X167" s="47">
        <v>-1</v>
      </c>
      <c r="Y167" s="47">
        <v>-1</v>
      </c>
      <c r="Z167" s="47">
        <v>1</v>
      </c>
      <c r="AA167" s="47">
        <v>0</v>
      </c>
      <c r="AB167" s="47">
        <v>0</v>
      </c>
      <c r="AC167" s="47">
        <v>0</v>
      </c>
      <c r="AD167" s="47">
        <v>-1</v>
      </c>
      <c r="AE167" s="47">
        <v>0</v>
      </c>
      <c r="AF167" s="47">
        <v>1</v>
      </c>
      <c r="AG167" s="47">
        <v>1</v>
      </c>
      <c r="AH167" s="47">
        <v>0</v>
      </c>
      <c r="AI167" s="47">
        <v>1</v>
      </c>
    </row>
    <row r="168" spans="1:35" x14ac:dyDescent="0.35">
      <c r="A168" s="47">
        <v>12</v>
      </c>
      <c r="B168" s="53">
        <v>389295</v>
      </c>
      <c r="C168" s="53">
        <v>49862</v>
      </c>
      <c r="D168" s="49" t="s">
        <v>155</v>
      </c>
      <c r="E168" s="48" t="s">
        <v>491</v>
      </c>
      <c r="F168" s="47">
        <v>-1</v>
      </c>
      <c r="G168" s="47">
        <v>-1</v>
      </c>
      <c r="H168" s="47">
        <v>2</v>
      </c>
      <c r="I168" s="47">
        <v>2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-1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-1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-1</v>
      </c>
      <c r="AH168" s="47">
        <v>0</v>
      </c>
      <c r="AI168" s="47">
        <v>0</v>
      </c>
    </row>
    <row r="169" spans="1:35" x14ac:dyDescent="0.35">
      <c r="A169" s="47" t="s">
        <v>27</v>
      </c>
      <c r="B169" s="53">
        <v>532253</v>
      </c>
      <c r="C169" s="53">
        <v>5325464</v>
      </c>
      <c r="D169" s="49" t="s">
        <v>288</v>
      </c>
      <c r="E169" s="48" t="s">
        <v>468</v>
      </c>
      <c r="F169" s="47">
        <v>-1</v>
      </c>
      <c r="G169" s="47">
        <v>0</v>
      </c>
      <c r="H169" s="47">
        <v>-1</v>
      </c>
      <c r="I169" s="47">
        <v>-1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-1</v>
      </c>
      <c r="S169" s="47">
        <v>0</v>
      </c>
      <c r="T169" s="47">
        <v>0</v>
      </c>
      <c r="U169" s="47">
        <v>0</v>
      </c>
      <c r="V169" s="47">
        <v>0</v>
      </c>
      <c r="W169" s="47">
        <v>1</v>
      </c>
      <c r="X169" s="47">
        <v>0</v>
      </c>
      <c r="Y169" s="47">
        <v>0</v>
      </c>
      <c r="Z169" s="47">
        <v>0</v>
      </c>
      <c r="AA169" s="47">
        <v>-1</v>
      </c>
      <c r="AB169" s="47">
        <v>0</v>
      </c>
      <c r="AC169" s="47">
        <v>-1</v>
      </c>
      <c r="AD169" s="47">
        <v>2</v>
      </c>
      <c r="AE169" s="47">
        <v>1</v>
      </c>
      <c r="AF169" s="47">
        <v>-1</v>
      </c>
      <c r="AG169" s="47">
        <v>-1</v>
      </c>
      <c r="AH169" s="47">
        <v>0</v>
      </c>
      <c r="AI169" s="47">
        <v>-1</v>
      </c>
    </row>
    <row r="170" spans="1:35" x14ac:dyDescent="0.35">
      <c r="A170" s="47" t="s">
        <v>27</v>
      </c>
      <c r="B170" s="53">
        <v>44732757</v>
      </c>
      <c r="C170" s="53">
        <v>44971847</v>
      </c>
      <c r="D170" s="49" t="s">
        <v>87</v>
      </c>
      <c r="E170" s="48" t="s">
        <v>492</v>
      </c>
      <c r="F170" s="47">
        <v>-1</v>
      </c>
      <c r="G170" s="47">
        <v>-1</v>
      </c>
      <c r="H170" s="47">
        <v>-1</v>
      </c>
      <c r="I170" s="47">
        <v>-1</v>
      </c>
      <c r="J170" s="47">
        <v>0</v>
      </c>
      <c r="K170" s="47">
        <v>0</v>
      </c>
      <c r="L170" s="47">
        <v>-1</v>
      </c>
      <c r="M170" s="47">
        <v>0</v>
      </c>
      <c r="N170" s="47">
        <v>0</v>
      </c>
      <c r="O170" s="47">
        <v>0</v>
      </c>
      <c r="P170" s="47">
        <v>0</v>
      </c>
      <c r="Q170" s="47">
        <v>1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>
        <v>-1</v>
      </c>
      <c r="X170" s="47">
        <v>-1</v>
      </c>
      <c r="Y170" s="47">
        <v>0</v>
      </c>
      <c r="Z170" s="47">
        <v>0</v>
      </c>
      <c r="AA170" s="47">
        <v>-1</v>
      </c>
      <c r="AB170" s="47">
        <v>0</v>
      </c>
      <c r="AC170" s="47">
        <v>-1</v>
      </c>
      <c r="AD170" s="47">
        <v>2</v>
      </c>
      <c r="AE170" s="47">
        <v>2</v>
      </c>
      <c r="AF170" s="47">
        <v>-1</v>
      </c>
      <c r="AG170" s="47">
        <v>0</v>
      </c>
      <c r="AH170" s="47">
        <v>0</v>
      </c>
      <c r="AI170" s="47">
        <v>1</v>
      </c>
    </row>
    <row r="171" spans="1:35" x14ac:dyDescent="0.35">
      <c r="A171" s="47">
        <v>4</v>
      </c>
      <c r="B171" s="53">
        <v>55944644</v>
      </c>
      <c r="C171" s="53">
        <v>55991756</v>
      </c>
      <c r="D171" s="49" t="s">
        <v>128</v>
      </c>
      <c r="E171" s="48" t="s">
        <v>403</v>
      </c>
      <c r="F171" s="47">
        <v>-1</v>
      </c>
      <c r="G171" s="47">
        <v>0</v>
      </c>
      <c r="H171" s="47">
        <v>1</v>
      </c>
      <c r="I171" s="47">
        <v>1</v>
      </c>
      <c r="J171" s="47">
        <v>1</v>
      </c>
      <c r="K171" s="47">
        <v>1</v>
      </c>
      <c r="L171" s="47">
        <v>2</v>
      </c>
      <c r="M171" s="47">
        <v>1</v>
      </c>
      <c r="N171" s="47">
        <v>1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1</v>
      </c>
      <c r="U171" s="47">
        <v>0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-1</v>
      </c>
      <c r="AG171" s="47">
        <v>0</v>
      </c>
      <c r="AH171" s="47">
        <v>0</v>
      </c>
      <c r="AI171" s="47">
        <v>1</v>
      </c>
    </row>
    <row r="172" spans="1:35" x14ac:dyDescent="0.35">
      <c r="A172" s="47">
        <v>19</v>
      </c>
      <c r="B172" s="53">
        <v>1596796</v>
      </c>
      <c r="C172" s="53">
        <v>1614417</v>
      </c>
      <c r="D172" s="49" t="s">
        <v>167</v>
      </c>
      <c r="E172" s="48" t="s">
        <v>451</v>
      </c>
      <c r="F172" s="47">
        <v>0</v>
      </c>
      <c r="G172" s="47">
        <v>0</v>
      </c>
      <c r="H172" s="47">
        <v>-1</v>
      </c>
      <c r="I172" s="47">
        <v>-1</v>
      </c>
      <c r="J172" s="47">
        <v>0</v>
      </c>
      <c r="K172" s="47">
        <v>-1</v>
      </c>
      <c r="L172" s="47">
        <v>0</v>
      </c>
      <c r="M172" s="47">
        <v>0</v>
      </c>
      <c r="N172" s="47">
        <v>-1</v>
      </c>
      <c r="O172" s="47">
        <v>-1</v>
      </c>
      <c r="P172" s="47">
        <v>0</v>
      </c>
      <c r="Q172" s="47">
        <v>0</v>
      </c>
      <c r="R172" s="47">
        <v>0</v>
      </c>
      <c r="S172" s="47">
        <v>0</v>
      </c>
      <c r="T172" s="47">
        <v>-1</v>
      </c>
      <c r="U172" s="47">
        <v>0</v>
      </c>
      <c r="V172" s="47">
        <v>1</v>
      </c>
      <c r="W172" s="47">
        <v>1</v>
      </c>
      <c r="X172" s="47">
        <v>0</v>
      </c>
      <c r="Y172" s="47">
        <v>0</v>
      </c>
      <c r="Z172" s="47">
        <v>0</v>
      </c>
      <c r="AA172" s="47">
        <v>0</v>
      </c>
      <c r="AB172" s="47">
        <v>1</v>
      </c>
      <c r="AC172" s="47">
        <v>1</v>
      </c>
      <c r="AD172" s="47">
        <v>0</v>
      </c>
      <c r="AE172" s="47">
        <v>0</v>
      </c>
      <c r="AF172" s="47">
        <v>1</v>
      </c>
      <c r="AG172" s="47">
        <v>1</v>
      </c>
      <c r="AH172" s="47">
        <v>1</v>
      </c>
      <c r="AI172" s="47">
        <v>0</v>
      </c>
    </row>
    <row r="173" spans="1:35" x14ac:dyDescent="0.35">
      <c r="A173" s="47">
        <v>4</v>
      </c>
      <c r="B173" s="53">
        <v>5552485</v>
      </c>
      <c r="C173" s="53">
        <v>5566881</v>
      </c>
      <c r="D173" s="49" t="s">
        <v>178</v>
      </c>
      <c r="E173" s="48" t="s">
        <v>403</v>
      </c>
      <c r="F173" s="47">
        <v>-1</v>
      </c>
      <c r="G173" s="47">
        <v>0</v>
      </c>
      <c r="H173" s="47">
        <v>1</v>
      </c>
      <c r="I173" s="47">
        <v>1</v>
      </c>
      <c r="J173" s="47">
        <v>1</v>
      </c>
      <c r="K173" s="47">
        <v>1</v>
      </c>
      <c r="L173" s="47">
        <v>2</v>
      </c>
      <c r="M173" s="47">
        <v>1</v>
      </c>
      <c r="N173" s="47">
        <v>1</v>
      </c>
      <c r="O173" s="47">
        <v>0</v>
      </c>
      <c r="P173" s="47">
        <v>1</v>
      </c>
      <c r="Q173" s="47">
        <v>0</v>
      </c>
      <c r="R173" s="47">
        <v>0</v>
      </c>
      <c r="S173" s="47">
        <v>0</v>
      </c>
      <c r="T173" s="47">
        <v>1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-1</v>
      </c>
      <c r="AG173" s="47">
        <v>0</v>
      </c>
      <c r="AH173" s="47">
        <v>0</v>
      </c>
      <c r="AI173" s="47">
        <v>0</v>
      </c>
    </row>
    <row r="174" spans="1:35" x14ac:dyDescent="0.35">
      <c r="A174" s="47">
        <v>9</v>
      </c>
      <c r="B174" s="53">
        <v>11247133</v>
      </c>
      <c r="C174" s="53">
        <v>11252763</v>
      </c>
      <c r="D174" s="49" t="s">
        <v>129</v>
      </c>
      <c r="E174" s="48" t="s">
        <v>435</v>
      </c>
      <c r="F174" s="47">
        <v>1</v>
      </c>
      <c r="G174" s="47">
        <v>0</v>
      </c>
      <c r="H174" s="47">
        <v>1</v>
      </c>
      <c r="I174" s="47">
        <v>1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1</v>
      </c>
      <c r="P174" s="47">
        <v>2</v>
      </c>
      <c r="Q174" s="47">
        <v>2</v>
      </c>
      <c r="R174" s="47">
        <v>0</v>
      </c>
      <c r="S174" s="47">
        <v>1</v>
      </c>
      <c r="T174" s="47">
        <v>1</v>
      </c>
      <c r="U174" s="47">
        <v>1</v>
      </c>
      <c r="V174" s="47">
        <v>1</v>
      </c>
      <c r="W174" s="47">
        <v>1</v>
      </c>
      <c r="X174" s="47">
        <v>-1</v>
      </c>
      <c r="Y174" s="47">
        <v>-1</v>
      </c>
      <c r="Z174" s="47">
        <v>0</v>
      </c>
      <c r="AA174" s="47">
        <v>0</v>
      </c>
      <c r="AB174" s="47">
        <v>1</v>
      </c>
      <c r="AC174" s="47">
        <v>1</v>
      </c>
      <c r="AD174" s="47">
        <v>-1</v>
      </c>
      <c r="AE174" s="47">
        <v>0</v>
      </c>
      <c r="AF174" s="47">
        <v>0</v>
      </c>
      <c r="AG174" s="47">
        <v>1</v>
      </c>
      <c r="AH174" s="47">
        <v>0</v>
      </c>
      <c r="AI174" s="47">
        <v>0</v>
      </c>
    </row>
    <row r="175" spans="1:35" x14ac:dyDescent="0.35">
      <c r="A175" s="47">
        <v>11</v>
      </c>
      <c r="B175" s="53">
        <v>1183725</v>
      </c>
      <c r="C175" s="53">
        <v>118397539</v>
      </c>
      <c r="D175" s="49" t="s">
        <v>153</v>
      </c>
      <c r="E175" s="48" t="s">
        <v>431</v>
      </c>
      <c r="F175" s="47">
        <v>0</v>
      </c>
      <c r="G175" s="47">
        <v>0</v>
      </c>
      <c r="H175" s="47">
        <v>0</v>
      </c>
      <c r="I175" s="47">
        <v>0</v>
      </c>
      <c r="J175" s="47">
        <v>-1</v>
      </c>
      <c r="K175" s="47">
        <v>0</v>
      </c>
      <c r="L175" s="47">
        <v>0</v>
      </c>
      <c r="M175" s="47">
        <v>-1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-1</v>
      </c>
      <c r="V175" s="47">
        <v>0</v>
      </c>
      <c r="W175" s="47">
        <v>0</v>
      </c>
      <c r="X175" s="47">
        <v>-1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-1</v>
      </c>
      <c r="AF175" s="47">
        <v>0</v>
      </c>
      <c r="AG175" s="47">
        <v>0</v>
      </c>
      <c r="AH175" s="47">
        <v>0</v>
      </c>
      <c r="AI175" s="47">
        <v>0</v>
      </c>
    </row>
    <row r="176" spans="1:35" x14ac:dyDescent="0.35">
      <c r="A176" s="47">
        <v>7</v>
      </c>
      <c r="B176" s="53">
        <v>1518321</v>
      </c>
      <c r="C176" s="53">
        <v>1521339</v>
      </c>
      <c r="D176" s="49" t="s">
        <v>24</v>
      </c>
      <c r="E176" s="48" t="s">
        <v>461</v>
      </c>
      <c r="F176" s="47">
        <v>0</v>
      </c>
      <c r="G176" s="47">
        <v>0</v>
      </c>
      <c r="H176" s="47">
        <v>1</v>
      </c>
      <c r="I176" s="47">
        <v>0</v>
      </c>
      <c r="J176" s="47">
        <v>1</v>
      </c>
      <c r="K176" s="47">
        <v>0</v>
      </c>
      <c r="L176" s="47">
        <v>0</v>
      </c>
      <c r="M176" s="47">
        <v>0</v>
      </c>
      <c r="N176" s="47">
        <v>1</v>
      </c>
      <c r="O176" s="47">
        <v>0</v>
      </c>
      <c r="P176" s="47">
        <v>0</v>
      </c>
      <c r="Q176" s="47">
        <v>1</v>
      </c>
      <c r="R176" s="47">
        <v>0</v>
      </c>
      <c r="S176" s="47">
        <v>0</v>
      </c>
      <c r="T176" s="47">
        <v>0</v>
      </c>
      <c r="U176" s="47">
        <v>0</v>
      </c>
      <c r="V176" s="47">
        <v>0</v>
      </c>
      <c r="W176" s="47">
        <v>0</v>
      </c>
      <c r="X176" s="47">
        <v>0</v>
      </c>
      <c r="Y176" s="47">
        <v>0</v>
      </c>
      <c r="Z176" s="47">
        <v>1</v>
      </c>
      <c r="AA176" s="47">
        <v>1</v>
      </c>
      <c r="AB176" s="47">
        <v>1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1</v>
      </c>
    </row>
    <row r="177" spans="1:35" x14ac:dyDescent="0.35">
      <c r="A177" s="47">
        <v>12</v>
      </c>
      <c r="B177" s="53">
        <v>49412758</v>
      </c>
      <c r="C177" s="53">
        <v>49453557</v>
      </c>
      <c r="D177" s="49" t="s">
        <v>14</v>
      </c>
      <c r="E177" s="48" t="s">
        <v>493</v>
      </c>
      <c r="F177" s="47">
        <v>1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-1</v>
      </c>
      <c r="M177" s="47">
        <v>-1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1</v>
      </c>
      <c r="T177" s="47">
        <v>-1</v>
      </c>
      <c r="U177" s="47">
        <v>0</v>
      </c>
      <c r="V177" s="47">
        <v>0</v>
      </c>
      <c r="W177" s="47">
        <v>0</v>
      </c>
      <c r="X177" s="47">
        <v>-1</v>
      </c>
      <c r="Y177" s="47">
        <v>-1</v>
      </c>
      <c r="Z177" s="47">
        <v>0</v>
      </c>
      <c r="AA177" s="47">
        <v>0</v>
      </c>
      <c r="AB177" s="47">
        <v>0</v>
      </c>
      <c r="AC177" s="47">
        <v>0</v>
      </c>
      <c r="AD177" s="47">
        <v>-1</v>
      </c>
      <c r="AE177" s="47">
        <v>-1</v>
      </c>
      <c r="AF177" s="47">
        <v>0</v>
      </c>
      <c r="AG177" s="47">
        <v>0</v>
      </c>
      <c r="AH177" s="47">
        <v>1</v>
      </c>
      <c r="AI177" s="47">
        <v>1</v>
      </c>
    </row>
    <row r="178" spans="1:35" x14ac:dyDescent="0.35">
      <c r="A178" s="47">
        <v>12</v>
      </c>
      <c r="B178" s="53">
        <v>25357723</v>
      </c>
      <c r="C178" s="53">
        <v>254387</v>
      </c>
      <c r="D178" s="49" t="s">
        <v>289</v>
      </c>
      <c r="E178" s="48" t="s">
        <v>494</v>
      </c>
      <c r="F178" s="47">
        <v>0</v>
      </c>
      <c r="G178" s="47">
        <v>0</v>
      </c>
      <c r="H178" s="47">
        <v>1</v>
      </c>
      <c r="I178" s="47">
        <v>1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</row>
    <row r="179" spans="1:35" x14ac:dyDescent="0.35">
      <c r="A179" s="47">
        <v>6</v>
      </c>
      <c r="B179" s="53">
        <v>149979289</v>
      </c>
      <c r="C179" s="53">
        <v>1539392</v>
      </c>
      <c r="D179" s="49" t="s">
        <v>290</v>
      </c>
      <c r="E179" s="48" t="s">
        <v>460</v>
      </c>
      <c r="F179" s="47">
        <v>2</v>
      </c>
      <c r="G179" s="47">
        <v>1</v>
      </c>
      <c r="H179" s="47">
        <v>0</v>
      </c>
      <c r="I179" s="47">
        <v>0</v>
      </c>
      <c r="J179" s="47">
        <v>-1</v>
      </c>
      <c r="K179" s="47">
        <v>0</v>
      </c>
      <c r="L179" s="47">
        <v>1</v>
      </c>
      <c r="M179" s="47">
        <v>1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0</v>
      </c>
      <c r="V179" s="47">
        <v>0</v>
      </c>
      <c r="W179" s="47">
        <v>0</v>
      </c>
      <c r="X179" s="47">
        <v>-1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1</v>
      </c>
      <c r="AG179" s="47">
        <v>0</v>
      </c>
      <c r="AH179" s="47">
        <v>0</v>
      </c>
      <c r="AI179" s="47">
        <v>0</v>
      </c>
    </row>
    <row r="180" spans="1:35" x14ac:dyDescent="0.35">
      <c r="A180" s="47">
        <v>13</v>
      </c>
      <c r="B180" s="53">
        <v>21547171</v>
      </c>
      <c r="C180" s="53">
        <v>21635686</v>
      </c>
      <c r="D180" s="49" t="s">
        <v>291</v>
      </c>
      <c r="E180" s="48" t="s">
        <v>495</v>
      </c>
      <c r="F180" s="47">
        <v>-1</v>
      </c>
      <c r="G180" s="47">
        <v>0</v>
      </c>
      <c r="H180" s="47">
        <v>1</v>
      </c>
      <c r="I180" s="47">
        <v>1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1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1</v>
      </c>
      <c r="X180" s="47">
        <v>0</v>
      </c>
      <c r="Y180" s="47">
        <v>0</v>
      </c>
      <c r="Z180" s="47">
        <v>-1</v>
      </c>
      <c r="AA180" s="47">
        <v>0</v>
      </c>
      <c r="AB180" s="47">
        <v>0</v>
      </c>
      <c r="AC180" s="47">
        <v>0</v>
      </c>
      <c r="AD180" s="47">
        <v>-1</v>
      </c>
      <c r="AE180" s="47">
        <v>0</v>
      </c>
      <c r="AF180" s="47">
        <v>-1</v>
      </c>
      <c r="AG180" s="47">
        <v>0</v>
      </c>
      <c r="AH180" s="47">
        <v>1</v>
      </c>
      <c r="AI180" s="47">
        <v>0</v>
      </c>
    </row>
    <row r="181" spans="1:35" x14ac:dyDescent="0.35">
      <c r="A181" s="47">
        <v>11</v>
      </c>
      <c r="B181" s="53">
        <v>8245851</v>
      </c>
      <c r="C181" s="53">
        <v>829263</v>
      </c>
      <c r="D181" s="49" t="s">
        <v>292</v>
      </c>
      <c r="E181" s="48" t="s">
        <v>496</v>
      </c>
      <c r="F181" s="47">
        <v>-1</v>
      </c>
      <c r="G181" s="47">
        <v>0</v>
      </c>
      <c r="H181" s="47">
        <v>0</v>
      </c>
      <c r="I181" s="47">
        <v>0</v>
      </c>
      <c r="J181" s="47">
        <v>0</v>
      </c>
      <c r="K181" s="47">
        <v>1</v>
      </c>
      <c r="L181" s="47">
        <v>0</v>
      </c>
      <c r="M181" s="47">
        <v>0</v>
      </c>
      <c r="N181" s="47">
        <v>0</v>
      </c>
      <c r="O181" s="47">
        <v>0</v>
      </c>
      <c r="P181" s="47">
        <v>1</v>
      </c>
      <c r="Q181" s="47">
        <v>1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1</v>
      </c>
      <c r="AC181" s="47">
        <v>1</v>
      </c>
      <c r="AD181" s="47">
        <v>0</v>
      </c>
      <c r="AE181" s="47">
        <v>0</v>
      </c>
      <c r="AF181" s="47">
        <v>-1</v>
      </c>
      <c r="AG181" s="47">
        <v>0</v>
      </c>
      <c r="AH181" s="47">
        <v>1</v>
      </c>
      <c r="AI181" s="47">
        <v>0</v>
      </c>
    </row>
    <row r="182" spans="1:35" x14ac:dyDescent="0.35">
      <c r="A182" s="47">
        <v>15</v>
      </c>
      <c r="B182" s="53">
        <v>66679155</v>
      </c>
      <c r="C182" s="53">
        <v>6678465</v>
      </c>
      <c r="D182" s="49" t="s">
        <v>293</v>
      </c>
      <c r="E182" s="48" t="s">
        <v>497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-1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-1</v>
      </c>
      <c r="AE182" s="47">
        <v>0</v>
      </c>
      <c r="AF182" s="47">
        <v>-1</v>
      </c>
      <c r="AG182" s="47">
        <v>1</v>
      </c>
      <c r="AH182" s="47">
        <v>0</v>
      </c>
      <c r="AI182" s="47">
        <v>0</v>
      </c>
    </row>
    <row r="183" spans="1:35" x14ac:dyDescent="0.35">
      <c r="A183" s="47">
        <v>19</v>
      </c>
      <c r="B183" s="53">
        <v>49319</v>
      </c>
      <c r="C183" s="53">
        <v>4124126</v>
      </c>
      <c r="D183" s="49" t="s">
        <v>294</v>
      </c>
      <c r="E183" s="48" t="s">
        <v>413</v>
      </c>
      <c r="F183" s="47">
        <v>0</v>
      </c>
      <c r="G183" s="47">
        <v>0</v>
      </c>
      <c r="H183" s="47">
        <v>-1</v>
      </c>
      <c r="I183" s="47">
        <v>-1</v>
      </c>
      <c r="J183" s="47">
        <v>-1</v>
      </c>
      <c r="K183" s="47">
        <v>-1</v>
      </c>
      <c r="L183" s="47">
        <v>1</v>
      </c>
      <c r="M183" s="47">
        <v>-1</v>
      </c>
      <c r="N183" s="47">
        <v>-1</v>
      </c>
      <c r="O183" s="47">
        <v>-1</v>
      </c>
      <c r="P183" s="47">
        <v>0</v>
      </c>
      <c r="Q183" s="47">
        <v>-1</v>
      </c>
      <c r="R183" s="47">
        <v>0</v>
      </c>
      <c r="S183" s="47">
        <v>0</v>
      </c>
      <c r="T183" s="47">
        <v>-1</v>
      </c>
      <c r="U183" s="47">
        <v>0</v>
      </c>
      <c r="V183" s="47">
        <v>0</v>
      </c>
      <c r="W183" s="47">
        <v>0</v>
      </c>
      <c r="X183" s="47">
        <v>0</v>
      </c>
      <c r="Y183" s="47">
        <v>-1</v>
      </c>
      <c r="Z183" s="47">
        <v>0</v>
      </c>
      <c r="AA183" s="47">
        <v>0</v>
      </c>
      <c r="AB183" s="47">
        <v>0</v>
      </c>
      <c r="AC183" s="47">
        <v>0</v>
      </c>
      <c r="AD183" s="47">
        <v>0</v>
      </c>
      <c r="AE183" s="47">
        <v>0</v>
      </c>
      <c r="AF183" s="47">
        <v>-1</v>
      </c>
      <c r="AG183" s="47">
        <v>0</v>
      </c>
      <c r="AH183" s="47">
        <v>1</v>
      </c>
      <c r="AI183" s="47">
        <v>0</v>
      </c>
    </row>
    <row r="184" spans="1:35" x14ac:dyDescent="0.35">
      <c r="A184" s="47">
        <v>17</v>
      </c>
      <c r="B184" s="53">
        <v>11924141</v>
      </c>
      <c r="C184" s="53">
        <v>1247147</v>
      </c>
      <c r="D184" s="49" t="s">
        <v>161</v>
      </c>
      <c r="E184" s="48" t="s">
        <v>463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-1</v>
      </c>
      <c r="Q184" s="47">
        <v>-1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-1</v>
      </c>
      <c r="AG184" s="47">
        <v>-1</v>
      </c>
      <c r="AH184" s="47">
        <v>-1</v>
      </c>
      <c r="AI184" s="47">
        <v>0</v>
      </c>
    </row>
    <row r="185" spans="1:35" x14ac:dyDescent="0.35">
      <c r="A185" s="47">
        <v>5</v>
      </c>
      <c r="B185" s="53">
        <v>5611141</v>
      </c>
      <c r="C185" s="53">
        <v>56191979</v>
      </c>
      <c r="D185" s="49" t="s">
        <v>295</v>
      </c>
      <c r="E185" s="48" t="s">
        <v>401</v>
      </c>
      <c r="F185" s="47">
        <v>0</v>
      </c>
      <c r="G185" s="47">
        <v>0</v>
      </c>
      <c r="H185" s="47">
        <v>-1</v>
      </c>
      <c r="I185" s="47">
        <v>0</v>
      </c>
      <c r="J185" s="47">
        <v>1</v>
      </c>
      <c r="K185" s="47">
        <v>0</v>
      </c>
      <c r="L185" s="47">
        <v>-1</v>
      </c>
      <c r="M185" s="47">
        <v>0</v>
      </c>
      <c r="N185" s="47">
        <v>0</v>
      </c>
      <c r="O185" s="47">
        <v>1</v>
      </c>
      <c r="P185" s="47">
        <v>1</v>
      </c>
      <c r="Q185" s="47">
        <v>1</v>
      </c>
      <c r="R185" s="47">
        <v>1</v>
      </c>
      <c r="S185" s="47">
        <v>0</v>
      </c>
      <c r="T185" s="47">
        <v>-1</v>
      </c>
      <c r="U185" s="47">
        <v>0</v>
      </c>
      <c r="V185" s="47">
        <v>0</v>
      </c>
      <c r="W185" s="47">
        <v>0</v>
      </c>
      <c r="X185" s="47">
        <v>-1</v>
      </c>
      <c r="Y185" s="47">
        <v>-1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1</v>
      </c>
    </row>
    <row r="186" spans="1:35" x14ac:dyDescent="0.35">
      <c r="A186" s="47">
        <v>3</v>
      </c>
      <c r="B186" s="53">
        <v>185729</v>
      </c>
      <c r="C186" s="53">
        <v>18526885</v>
      </c>
      <c r="D186" s="49" t="s">
        <v>130</v>
      </c>
      <c r="E186" s="48" t="s">
        <v>498</v>
      </c>
      <c r="F186" s="47">
        <v>0</v>
      </c>
      <c r="G186" s="47">
        <v>0</v>
      </c>
      <c r="H186" s="47">
        <v>1</v>
      </c>
      <c r="I186" s="47">
        <v>1</v>
      </c>
      <c r="J186" s="47">
        <v>1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1</v>
      </c>
      <c r="Q186" s="47">
        <v>0</v>
      </c>
      <c r="R186" s="47">
        <v>0</v>
      </c>
      <c r="S186" s="47">
        <v>0</v>
      </c>
      <c r="T186" s="47">
        <v>1</v>
      </c>
      <c r="U186" s="47">
        <v>1</v>
      </c>
      <c r="V186" s="47">
        <v>0</v>
      </c>
      <c r="W186" s="47">
        <v>1</v>
      </c>
      <c r="X186" s="47">
        <v>1</v>
      </c>
      <c r="Y186" s="47">
        <v>0</v>
      </c>
      <c r="Z186" s="47">
        <v>0</v>
      </c>
      <c r="AA186" s="47">
        <v>0</v>
      </c>
      <c r="AB186" s="47">
        <v>-1</v>
      </c>
      <c r="AC186" s="47">
        <v>0</v>
      </c>
      <c r="AD186" s="47">
        <v>0</v>
      </c>
      <c r="AE186" s="47">
        <v>0</v>
      </c>
      <c r="AF186" s="47">
        <v>-1</v>
      </c>
      <c r="AG186" s="47">
        <v>0</v>
      </c>
      <c r="AH186" s="47">
        <v>0</v>
      </c>
      <c r="AI186" s="47">
        <v>0</v>
      </c>
    </row>
    <row r="187" spans="1:35" x14ac:dyDescent="0.35">
      <c r="A187" s="47">
        <v>22</v>
      </c>
      <c r="B187" s="53">
        <v>2218789</v>
      </c>
      <c r="C187" s="53">
        <v>2222197</v>
      </c>
      <c r="D187" s="49" t="s">
        <v>296</v>
      </c>
      <c r="E187" s="48" t="s">
        <v>408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-1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0</v>
      </c>
      <c r="V187" s="47">
        <v>0</v>
      </c>
      <c r="W187" s="47">
        <v>0</v>
      </c>
      <c r="X187" s="47">
        <v>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7">
        <v>0</v>
      </c>
      <c r="AE187" s="47">
        <v>0</v>
      </c>
      <c r="AF187" s="47">
        <v>-1</v>
      </c>
      <c r="AG187" s="47">
        <v>0</v>
      </c>
      <c r="AH187" s="47">
        <v>0</v>
      </c>
      <c r="AI187" s="47">
        <v>0</v>
      </c>
    </row>
    <row r="188" spans="1:35" x14ac:dyDescent="0.35">
      <c r="A188" s="47">
        <v>14</v>
      </c>
      <c r="B188" s="53">
        <v>65472892</v>
      </c>
      <c r="C188" s="53">
        <v>65569413</v>
      </c>
      <c r="D188" s="49" t="s">
        <v>297</v>
      </c>
      <c r="E188" s="48" t="s">
        <v>431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-1</v>
      </c>
      <c r="M188" s="47">
        <v>0</v>
      </c>
      <c r="N188" s="47">
        <v>0</v>
      </c>
      <c r="O188" s="47">
        <v>0</v>
      </c>
      <c r="P188" s="47">
        <v>0</v>
      </c>
      <c r="Q188" s="47">
        <v>1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>
        <v>-1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</row>
    <row r="189" spans="1:35" x14ac:dyDescent="0.35">
      <c r="A189" s="47">
        <v>1</v>
      </c>
      <c r="B189" s="53">
        <v>1554732</v>
      </c>
      <c r="C189" s="53">
        <v>1555266</v>
      </c>
      <c r="D189" s="49" t="s">
        <v>298</v>
      </c>
      <c r="E189" s="48" t="s">
        <v>475</v>
      </c>
      <c r="F189" s="47">
        <v>1</v>
      </c>
      <c r="G189" s="47">
        <v>0</v>
      </c>
      <c r="H189" s="47">
        <v>1</v>
      </c>
      <c r="I189" s="47">
        <v>1</v>
      </c>
      <c r="J189" s="47">
        <v>1</v>
      </c>
      <c r="K189" s="47">
        <v>0</v>
      </c>
      <c r="L189" s="47">
        <v>0</v>
      </c>
      <c r="M189" s="47">
        <v>1</v>
      </c>
      <c r="N189" s="47">
        <v>-1</v>
      </c>
      <c r="O189" s="47">
        <v>1</v>
      </c>
      <c r="P189" s="47">
        <v>0</v>
      </c>
      <c r="Q189" s="47">
        <v>1</v>
      </c>
      <c r="R189" s="47">
        <v>1</v>
      </c>
      <c r="S189" s="47">
        <v>1</v>
      </c>
      <c r="T189" s="47">
        <v>0</v>
      </c>
      <c r="U189" s="47">
        <v>0</v>
      </c>
      <c r="V189" s="47">
        <v>1</v>
      </c>
      <c r="W189" s="47">
        <v>1</v>
      </c>
      <c r="X189" s="47">
        <v>-1</v>
      </c>
      <c r="Y189" s="47">
        <v>-1</v>
      </c>
      <c r="Z189" s="47">
        <v>1</v>
      </c>
      <c r="AA189" s="47">
        <v>1</v>
      </c>
      <c r="AB189" s="47">
        <v>1</v>
      </c>
      <c r="AC189" s="47">
        <v>1</v>
      </c>
      <c r="AD189" s="47">
        <v>-1</v>
      </c>
      <c r="AE189" s="47">
        <v>0</v>
      </c>
      <c r="AF189" s="47">
        <v>1</v>
      </c>
      <c r="AG189" s="47">
        <v>1</v>
      </c>
      <c r="AH189" s="47">
        <v>0</v>
      </c>
      <c r="AI189" s="47">
        <v>1</v>
      </c>
    </row>
    <row r="190" spans="1:35" x14ac:dyDescent="0.35">
      <c r="A190" s="47">
        <v>6</v>
      </c>
      <c r="B190" s="53">
        <v>3667584</v>
      </c>
      <c r="C190" s="53">
        <v>3685666</v>
      </c>
      <c r="D190" s="49" t="s">
        <v>112</v>
      </c>
      <c r="E190" s="48" t="s">
        <v>499</v>
      </c>
      <c r="F190" s="47">
        <v>1</v>
      </c>
      <c r="G190" s="47">
        <v>0</v>
      </c>
      <c r="H190" s="47">
        <v>0</v>
      </c>
      <c r="I190" s="47">
        <v>1</v>
      </c>
      <c r="J190" s="47">
        <v>1</v>
      </c>
      <c r="K190" s="47">
        <v>0</v>
      </c>
      <c r="L190" s="47">
        <v>-1</v>
      </c>
      <c r="M190" s="47">
        <v>-1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-1</v>
      </c>
      <c r="T190" s="47">
        <v>-1</v>
      </c>
      <c r="U190" s="47">
        <v>0</v>
      </c>
      <c r="V190" s="47">
        <v>0</v>
      </c>
      <c r="W190" s="47">
        <v>0</v>
      </c>
      <c r="X190" s="47">
        <v>-1</v>
      </c>
      <c r="Y190" s="47">
        <v>0</v>
      </c>
      <c r="Z190" s="47">
        <v>1</v>
      </c>
      <c r="AA190" s="47">
        <v>1</v>
      </c>
      <c r="AB190" s="47">
        <v>-1</v>
      </c>
      <c r="AC190" s="47">
        <v>-1</v>
      </c>
      <c r="AD190" s="47">
        <v>-1</v>
      </c>
      <c r="AE190" s="47">
        <v>-1</v>
      </c>
      <c r="AF190" s="47">
        <v>1</v>
      </c>
      <c r="AG190" s="47">
        <v>-1</v>
      </c>
      <c r="AH190" s="47">
        <v>-1</v>
      </c>
      <c r="AI190" s="47">
        <v>-1</v>
      </c>
    </row>
    <row r="191" spans="1:35" x14ac:dyDescent="0.35">
      <c r="A191" s="47">
        <v>12</v>
      </c>
      <c r="B191" s="53">
        <v>6921956</v>
      </c>
      <c r="C191" s="53">
        <v>69239214</v>
      </c>
      <c r="D191" s="49" t="s">
        <v>131</v>
      </c>
      <c r="E191" s="48" t="s">
        <v>500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-1</v>
      </c>
      <c r="N191" s="47">
        <v>0</v>
      </c>
      <c r="O191" s="47">
        <v>0</v>
      </c>
      <c r="P191" s="47">
        <v>1</v>
      </c>
      <c r="Q191" s="47">
        <v>1</v>
      </c>
      <c r="R191" s="47">
        <v>0</v>
      </c>
      <c r="S191" s="47">
        <v>1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</row>
    <row r="192" spans="1:35" x14ac:dyDescent="0.35">
      <c r="A192" s="47">
        <v>1</v>
      </c>
      <c r="B192" s="53">
        <v>24485511</v>
      </c>
      <c r="C192" s="53">
        <v>24542871</v>
      </c>
      <c r="D192" s="49" t="s">
        <v>132</v>
      </c>
      <c r="E192" s="48" t="s">
        <v>483</v>
      </c>
      <c r="F192" s="47">
        <v>1</v>
      </c>
      <c r="G192" s="47">
        <v>1</v>
      </c>
      <c r="H192" s="47">
        <v>-1</v>
      </c>
      <c r="I192" s="47">
        <v>0</v>
      </c>
      <c r="J192" s="47">
        <v>1</v>
      </c>
      <c r="K192" s="47">
        <v>1</v>
      </c>
      <c r="L192" s="47">
        <v>1</v>
      </c>
      <c r="M192" s="47">
        <v>1</v>
      </c>
      <c r="N192" s="47">
        <v>0</v>
      </c>
      <c r="O192" s="47">
        <v>0</v>
      </c>
      <c r="P192" s="47">
        <v>0</v>
      </c>
      <c r="Q192" s="47">
        <v>0</v>
      </c>
      <c r="R192" s="47">
        <v>1</v>
      </c>
      <c r="S192" s="47">
        <v>1</v>
      </c>
      <c r="T192" s="47">
        <v>0</v>
      </c>
      <c r="U192" s="47">
        <v>0</v>
      </c>
      <c r="V192" s="47">
        <v>0</v>
      </c>
      <c r="W192" s="47">
        <v>1</v>
      </c>
      <c r="X192" s="47">
        <v>1</v>
      </c>
      <c r="Y192" s="47">
        <v>0</v>
      </c>
      <c r="Z192" s="47">
        <v>1</v>
      </c>
      <c r="AA192" s="47">
        <v>1</v>
      </c>
      <c r="AB192" s="47">
        <v>0</v>
      </c>
      <c r="AC192" s="47">
        <v>0</v>
      </c>
      <c r="AD192" s="47">
        <v>0</v>
      </c>
      <c r="AE192" s="47">
        <v>1</v>
      </c>
      <c r="AF192" s="47">
        <v>1</v>
      </c>
      <c r="AG192" s="47">
        <v>1</v>
      </c>
      <c r="AH192" s="47">
        <v>0</v>
      </c>
      <c r="AI192" s="47">
        <v>1</v>
      </c>
    </row>
    <row r="193" spans="1:35" x14ac:dyDescent="0.35">
      <c r="A193" s="47" t="s">
        <v>27</v>
      </c>
      <c r="B193" s="53">
        <v>733846</v>
      </c>
      <c r="C193" s="53">
        <v>736233</v>
      </c>
      <c r="D193" s="49" t="s">
        <v>299</v>
      </c>
      <c r="E193" s="48" t="s">
        <v>426</v>
      </c>
      <c r="F193" s="47">
        <v>-1</v>
      </c>
      <c r="G193" s="47">
        <v>-1</v>
      </c>
      <c r="H193" s="47">
        <v>-1</v>
      </c>
      <c r="I193" s="47">
        <v>-1</v>
      </c>
      <c r="J193" s="47">
        <v>0</v>
      </c>
      <c r="K193" s="47">
        <v>0</v>
      </c>
      <c r="L193" s="47">
        <v>-1</v>
      </c>
      <c r="M193" s="47">
        <v>-1</v>
      </c>
      <c r="N193" s="47">
        <v>0</v>
      </c>
      <c r="O193" s="47">
        <v>0</v>
      </c>
      <c r="P193" s="47">
        <v>-1</v>
      </c>
      <c r="Q193" s="47">
        <v>-1</v>
      </c>
      <c r="R193" s="47">
        <v>0</v>
      </c>
      <c r="S193" s="47">
        <v>0</v>
      </c>
      <c r="T193" s="47">
        <v>-1</v>
      </c>
      <c r="U193" s="47">
        <v>-1</v>
      </c>
      <c r="V193" s="47">
        <v>-1</v>
      </c>
      <c r="W193" s="47">
        <v>0</v>
      </c>
      <c r="X193" s="47">
        <v>1</v>
      </c>
      <c r="Y193" s="47">
        <v>0</v>
      </c>
      <c r="Z193" s="47">
        <v>-1</v>
      </c>
      <c r="AA193" s="47">
        <v>-1</v>
      </c>
      <c r="AB193" s="47">
        <v>-1</v>
      </c>
      <c r="AC193" s="47">
        <v>-1</v>
      </c>
      <c r="AD193" s="47">
        <v>1</v>
      </c>
      <c r="AE193" s="47">
        <v>0</v>
      </c>
      <c r="AF193" s="47">
        <v>-1</v>
      </c>
      <c r="AG193" s="47">
        <v>-1</v>
      </c>
      <c r="AH193" s="47">
        <v>1</v>
      </c>
      <c r="AI193" s="47">
        <v>0</v>
      </c>
    </row>
    <row r="194" spans="1:35" x14ac:dyDescent="0.35">
      <c r="A194" s="47">
        <v>19</v>
      </c>
      <c r="B194" s="53">
        <v>19256377</v>
      </c>
      <c r="C194" s="53">
        <v>19334</v>
      </c>
      <c r="D194" s="49" t="s">
        <v>300</v>
      </c>
      <c r="E194" s="48" t="s">
        <v>489</v>
      </c>
      <c r="F194" s="47">
        <v>-1</v>
      </c>
      <c r="G194" s="47">
        <v>0</v>
      </c>
      <c r="H194" s="47">
        <v>0</v>
      </c>
      <c r="I194" s="47">
        <v>0</v>
      </c>
      <c r="J194" s="47">
        <v>-1</v>
      </c>
      <c r="K194" s="47">
        <v>-1</v>
      </c>
      <c r="L194" s="47">
        <v>0</v>
      </c>
      <c r="M194" s="47">
        <v>0</v>
      </c>
      <c r="N194" s="47">
        <v>-1</v>
      </c>
      <c r="O194" s="47">
        <v>0</v>
      </c>
      <c r="P194" s="47">
        <v>0</v>
      </c>
      <c r="Q194" s="47">
        <v>0</v>
      </c>
      <c r="R194" s="47">
        <v>0</v>
      </c>
      <c r="S194" s="47">
        <v>1</v>
      </c>
      <c r="T194" s="47">
        <v>-1</v>
      </c>
      <c r="U194" s="47">
        <v>-1</v>
      </c>
      <c r="V194" s="47">
        <v>0</v>
      </c>
      <c r="W194" s="47">
        <v>1</v>
      </c>
      <c r="X194" s="47">
        <v>0</v>
      </c>
      <c r="Y194" s="47">
        <v>-1</v>
      </c>
      <c r="Z194" s="47">
        <v>0</v>
      </c>
      <c r="AA194" s="47">
        <v>-1</v>
      </c>
      <c r="AB194" s="47">
        <v>1</v>
      </c>
      <c r="AC194" s="47">
        <v>1</v>
      </c>
      <c r="AD194" s="47">
        <v>0</v>
      </c>
      <c r="AE194" s="47">
        <v>0</v>
      </c>
      <c r="AF194" s="47">
        <v>0</v>
      </c>
      <c r="AG194" s="47">
        <v>0</v>
      </c>
      <c r="AH194" s="47">
        <v>1</v>
      </c>
      <c r="AI194" s="47">
        <v>0</v>
      </c>
    </row>
    <row r="195" spans="1:35" x14ac:dyDescent="0.35">
      <c r="A195" s="47">
        <v>11</v>
      </c>
      <c r="B195" s="53">
        <v>6457982</v>
      </c>
      <c r="C195" s="53">
        <v>64578766</v>
      </c>
      <c r="D195" s="49" t="s">
        <v>301</v>
      </c>
      <c r="E195" s="48" t="s">
        <v>426</v>
      </c>
      <c r="F195" s="47">
        <v>1</v>
      </c>
      <c r="G195" s="47">
        <v>0</v>
      </c>
      <c r="H195" s="47">
        <v>0</v>
      </c>
      <c r="I195" s="47">
        <v>0</v>
      </c>
      <c r="J195" s="47">
        <v>1</v>
      </c>
      <c r="K195" s="47">
        <v>0</v>
      </c>
      <c r="L195" s="47">
        <v>-1</v>
      </c>
      <c r="M195" s="47">
        <v>-1</v>
      </c>
      <c r="N195" s="47">
        <v>-1</v>
      </c>
      <c r="O195" s="47">
        <v>0</v>
      </c>
      <c r="P195" s="47">
        <v>0</v>
      </c>
      <c r="Q195" s="47">
        <v>0</v>
      </c>
      <c r="R195" s="47">
        <v>1</v>
      </c>
      <c r="S195" s="47">
        <v>0</v>
      </c>
      <c r="T195" s="47">
        <v>0</v>
      </c>
      <c r="U195" s="47">
        <v>0</v>
      </c>
      <c r="V195" s="47">
        <v>1</v>
      </c>
      <c r="W195" s="47">
        <v>-1</v>
      </c>
      <c r="X195" s="47">
        <v>-1</v>
      </c>
      <c r="Y195" s="47">
        <v>-1</v>
      </c>
      <c r="Z195" s="47">
        <v>0</v>
      </c>
      <c r="AA195" s="47">
        <v>0</v>
      </c>
      <c r="AB195" s="47">
        <v>0</v>
      </c>
      <c r="AC195" s="47">
        <v>0</v>
      </c>
      <c r="AD195" s="47">
        <v>-1</v>
      </c>
      <c r="AE195" s="47">
        <v>0</v>
      </c>
      <c r="AF195" s="47">
        <v>1</v>
      </c>
      <c r="AG195" s="47">
        <v>0</v>
      </c>
      <c r="AH195" s="47">
        <v>1</v>
      </c>
      <c r="AI195" s="47">
        <v>0</v>
      </c>
    </row>
    <row r="196" spans="1:35" x14ac:dyDescent="0.35">
      <c r="A196" s="47">
        <v>7</v>
      </c>
      <c r="B196" s="53">
        <v>116312444</v>
      </c>
      <c r="C196" s="53">
        <v>11643844</v>
      </c>
      <c r="D196" s="49" t="s">
        <v>80</v>
      </c>
      <c r="E196" s="48" t="s">
        <v>435</v>
      </c>
      <c r="F196" s="47">
        <v>0</v>
      </c>
      <c r="G196" s="47">
        <v>0</v>
      </c>
      <c r="H196" s="47">
        <v>1</v>
      </c>
      <c r="I196" s="47">
        <v>1</v>
      </c>
      <c r="J196" s="47">
        <v>1</v>
      </c>
      <c r="K196" s="47">
        <v>0</v>
      </c>
      <c r="L196" s="47">
        <v>0</v>
      </c>
      <c r="M196" s="47">
        <v>0</v>
      </c>
      <c r="N196" s="47">
        <v>1</v>
      </c>
      <c r="O196" s="47">
        <v>0</v>
      </c>
      <c r="P196" s="47">
        <v>0</v>
      </c>
      <c r="Q196" s="47">
        <v>1</v>
      </c>
      <c r="R196" s="47">
        <v>0</v>
      </c>
      <c r="S196" s="47">
        <v>0</v>
      </c>
      <c r="T196" s="47">
        <v>1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1</v>
      </c>
      <c r="AA196" s="47">
        <v>1</v>
      </c>
      <c r="AB196" s="47">
        <v>1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</row>
    <row r="197" spans="1:35" x14ac:dyDescent="0.35">
      <c r="A197" s="47">
        <v>3</v>
      </c>
      <c r="B197" s="53">
        <v>69788586</v>
      </c>
      <c r="C197" s="53">
        <v>717488</v>
      </c>
      <c r="D197" s="49" t="s">
        <v>302</v>
      </c>
      <c r="E197" s="48" t="s">
        <v>473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7">
        <v>0</v>
      </c>
      <c r="X197" s="47">
        <v>0</v>
      </c>
      <c r="Y197" s="47">
        <v>0</v>
      </c>
      <c r="Z197" s="47">
        <v>0</v>
      </c>
      <c r="AA197" s="47">
        <v>-1</v>
      </c>
      <c r="AB197" s="47">
        <v>0</v>
      </c>
      <c r="AC197" s="47">
        <v>0</v>
      </c>
      <c r="AD197" s="47">
        <v>0</v>
      </c>
      <c r="AE197" s="47">
        <v>0</v>
      </c>
      <c r="AF197" s="47">
        <v>-1</v>
      </c>
      <c r="AG197" s="47">
        <v>0</v>
      </c>
      <c r="AH197" s="47">
        <v>0</v>
      </c>
      <c r="AI197" s="47">
        <v>0</v>
      </c>
    </row>
    <row r="198" spans="1:35" x14ac:dyDescent="0.35">
      <c r="A198" s="47">
        <v>3</v>
      </c>
      <c r="B198" s="53">
        <v>3734823</v>
      </c>
      <c r="C198" s="53">
        <v>371738</v>
      </c>
      <c r="D198" s="49" t="s">
        <v>148</v>
      </c>
      <c r="E198" s="48" t="s">
        <v>429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-1</v>
      </c>
      <c r="R198" s="47">
        <v>0</v>
      </c>
      <c r="S198" s="47">
        <v>0</v>
      </c>
      <c r="T198" s="47">
        <v>0</v>
      </c>
      <c r="U198" s="47">
        <v>1</v>
      </c>
      <c r="V198" s="47">
        <v>0</v>
      </c>
      <c r="W198" s="47">
        <v>0</v>
      </c>
      <c r="X198" s="47">
        <v>0</v>
      </c>
      <c r="Y198" s="47">
        <v>0</v>
      </c>
      <c r="Z198" s="47">
        <v>1</v>
      </c>
      <c r="AA198" s="47">
        <v>0</v>
      </c>
      <c r="AB198" s="47">
        <v>0</v>
      </c>
      <c r="AC198" s="47">
        <v>0</v>
      </c>
      <c r="AD198" s="47">
        <v>0</v>
      </c>
      <c r="AE198" s="47">
        <v>0</v>
      </c>
      <c r="AF198" s="47">
        <v>-1</v>
      </c>
      <c r="AG198" s="47">
        <v>0</v>
      </c>
      <c r="AH198" s="47">
        <v>0</v>
      </c>
      <c r="AI198" s="47">
        <v>0</v>
      </c>
    </row>
    <row r="199" spans="1:35" x14ac:dyDescent="0.35">
      <c r="A199" s="47">
        <v>1</v>
      </c>
      <c r="B199" s="53">
        <v>4383478</v>
      </c>
      <c r="C199" s="53">
        <v>43818443</v>
      </c>
      <c r="D199" s="49" t="s">
        <v>303</v>
      </c>
      <c r="E199" s="48" t="s">
        <v>501</v>
      </c>
      <c r="F199" s="47">
        <v>0</v>
      </c>
      <c r="G199" s="47">
        <v>0</v>
      </c>
      <c r="H199" s="47">
        <v>1</v>
      </c>
      <c r="I199" s="47">
        <v>1</v>
      </c>
      <c r="J199" s="47">
        <v>1</v>
      </c>
      <c r="K199" s="47">
        <v>1</v>
      </c>
      <c r="L199" s="47">
        <v>1</v>
      </c>
      <c r="M199" s="47">
        <v>1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1</v>
      </c>
      <c r="X199" s="47">
        <v>0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</row>
    <row r="200" spans="1:35" x14ac:dyDescent="0.35">
      <c r="A200" s="47">
        <v>11</v>
      </c>
      <c r="B200" s="53">
        <v>94152895</v>
      </c>
      <c r="C200" s="53">
        <v>9422774</v>
      </c>
      <c r="D200" s="49" t="s">
        <v>133</v>
      </c>
      <c r="E200" s="48" t="s">
        <v>502</v>
      </c>
      <c r="F200" s="47">
        <v>1</v>
      </c>
      <c r="G200" s="47">
        <v>1</v>
      </c>
      <c r="H200" s="47">
        <v>0</v>
      </c>
      <c r="I200" s="47">
        <v>0</v>
      </c>
      <c r="J200" s="47">
        <v>-1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1</v>
      </c>
      <c r="U200" s="47">
        <v>0</v>
      </c>
      <c r="V200" s="47">
        <v>0</v>
      </c>
      <c r="W200" s="47">
        <v>0</v>
      </c>
      <c r="X200" s="47">
        <v>-1</v>
      </c>
      <c r="Y200" s="47">
        <v>0</v>
      </c>
      <c r="Z200" s="47">
        <v>0</v>
      </c>
      <c r="AA200" s="47">
        <v>-1</v>
      </c>
      <c r="AB200" s="47">
        <v>1</v>
      </c>
      <c r="AC200" s="47">
        <v>1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</row>
    <row r="201" spans="1:35" x14ac:dyDescent="0.35">
      <c r="A201" s="47">
        <v>2</v>
      </c>
      <c r="B201" s="53">
        <v>476318</v>
      </c>
      <c r="C201" s="53">
        <v>4778945</v>
      </c>
      <c r="D201" s="49" t="s">
        <v>304</v>
      </c>
      <c r="E201" s="48" t="s">
        <v>457</v>
      </c>
      <c r="F201" s="47">
        <v>1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1</v>
      </c>
      <c r="M201" s="47">
        <v>0</v>
      </c>
      <c r="N201" s="47">
        <v>0</v>
      </c>
      <c r="O201" s="47">
        <v>0</v>
      </c>
      <c r="P201" s="47">
        <v>1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>
        <v>0</v>
      </c>
      <c r="X201" s="47">
        <v>1</v>
      </c>
      <c r="Y201" s="47">
        <v>1</v>
      </c>
      <c r="Z201" s="47">
        <v>0</v>
      </c>
      <c r="AA201" s="47">
        <v>1</v>
      </c>
      <c r="AB201" s="47">
        <v>1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</row>
    <row r="202" spans="1:35" x14ac:dyDescent="0.35">
      <c r="A202" s="47">
        <v>2</v>
      </c>
      <c r="B202" s="53">
        <v>47922669</v>
      </c>
      <c r="C202" s="53">
        <v>483724</v>
      </c>
      <c r="D202" s="49" t="s">
        <v>65</v>
      </c>
      <c r="E202" s="48" t="s">
        <v>470</v>
      </c>
      <c r="F202" s="47">
        <v>1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1</v>
      </c>
      <c r="M202" s="47">
        <v>0</v>
      </c>
      <c r="N202" s="47">
        <v>0</v>
      </c>
      <c r="O202" s="47">
        <v>0</v>
      </c>
      <c r="P202" s="47">
        <v>1</v>
      </c>
      <c r="Q202" s="47">
        <v>0</v>
      </c>
      <c r="R202" s="47">
        <v>0</v>
      </c>
      <c r="S202" s="47">
        <v>0</v>
      </c>
      <c r="T202" s="47">
        <v>0</v>
      </c>
      <c r="U202" s="47">
        <v>1</v>
      </c>
      <c r="V202" s="47">
        <v>0</v>
      </c>
      <c r="W202" s="47">
        <v>0</v>
      </c>
      <c r="X202" s="47">
        <v>0</v>
      </c>
      <c r="Y202" s="47">
        <v>1</v>
      </c>
      <c r="Z202" s="47">
        <v>0</v>
      </c>
      <c r="AA202" s="47">
        <v>1</v>
      </c>
      <c r="AB202" s="47">
        <v>1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</row>
    <row r="203" spans="1:35" x14ac:dyDescent="0.35">
      <c r="A203" s="47">
        <v>1</v>
      </c>
      <c r="B203" s="53">
        <v>11166592</v>
      </c>
      <c r="C203" s="53">
        <v>11322564</v>
      </c>
      <c r="D203" s="49" t="s">
        <v>305</v>
      </c>
      <c r="E203" s="48" t="s">
        <v>503</v>
      </c>
      <c r="F203" s="47">
        <v>0</v>
      </c>
      <c r="G203" s="47">
        <v>0</v>
      </c>
      <c r="H203" s="47">
        <v>-1</v>
      </c>
      <c r="I203" s="47">
        <v>0</v>
      </c>
      <c r="J203" s="47">
        <v>0</v>
      </c>
      <c r="K203" s="47">
        <v>-1</v>
      </c>
      <c r="L203" s="47">
        <v>0</v>
      </c>
      <c r="M203" s="47">
        <v>0</v>
      </c>
      <c r="N203" s="47">
        <v>0</v>
      </c>
      <c r="O203" s="47">
        <v>-1</v>
      </c>
      <c r="P203" s="47">
        <v>-1</v>
      </c>
      <c r="Q203" s="47">
        <v>-1</v>
      </c>
      <c r="R203" s="47">
        <v>1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-1</v>
      </c>
      <c r="Y203" s="47">
        <v>-1</v>
      </c>
      <c r="Z203" s="47">
        <v>0</v>
      </c>
      <c r="AA203" s="47">
        <v>0</v>
      </c>
      <c r="AB203" s="47">
        <v>1</v>
      </c>
      <c r="AC203" s="47">
        <v>0</v>
      </c>
      <c r="AD203" s="47">
        <v>-1</v>
      </c>
      <c r="AE203" s="47">
        <v>0</v>
      </c>
      <c r="AF203" s="47">
        <v>-1</v>
      </c>
      <c r="AG203" s="47">
        <v>0</v>
      </c>
      <c r="AH203" s="47">
        <v>0</v>
      </c>
      <c r="AI203" s="47">
        <v>0</v>
      </c>
    </row>
    <row r="204" spans="1:35" x14ac:dyDescent="0.35">
      <c r="A204" s="47">
        <v>1</v>
      </c>
      <c r="B204" s="53">
        <v>45794835</v>
      </c>
      <c r="C204" s="53">
        <v>4586142</v>
      </c>
      <c r="D204" s="49" t="s">
        <v>306</v>
      </c>
      <c r="E204" s="48" t="s">
        <v>504</v>
      </c>
      <c r="F204" s="47">
        <v>1</v>
      </c>
      <c r="G204" s="47">
        <v>0</v>
      </c>
      <c r="H204" s="47">
        <v>1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1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</row>
    <row r="205" spans="1:35" x14ac:dyDescent="0.35">
      <c r="A205" s="47">
        <v>8</v>
      </c>
      <c r="B205" s="53">
        <v>12874768</v>
      </c>
      <c r="C205" s="53">
        <v>128753674</v>
      </c>
      <c r="D205" s="49" t="s">
        <v>307</v>
      </c>
      <c r="E205" s="48" t="s">
        <v>505</v>
      </c>
      <c r="F205" s="47">
        <v>1</v>
      </c>
      <c r="G205" s="47">
        <v>0</v>
      </c>
      <c r="H205" s="47">
        <v>2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47">
        <v>2</v>
      </c>
      <c r="O205" s="47">
        <v>2</v>
      </c>
      <c r="P205" s="47">
        <v>2</v>
      </c>
      <c r="Q205" s="47">
        <v>2</v>
      </c>
      <c r="R205" s="47">
        <v>0</v>
      </c>
      <c r="S205" s="47">
        <v>1</v>
      </c>
      <c r="T205" s="47">
        <v>1</v>
      </c>
      <c r="U205" s="47">
        <v>2</v>
      </c>
      <c r="V205" s="47">
        <v>2</v>
      </c>
      <c r="W205" s="47">
        <v>2</v>
      </c>
      <c r="X205" s="47">
        <v>0</v>
      </c>
      <c r="Y205" s="47">
        <v>-1</v>
      </c>
      <c r="Z205" s="47">
        <v>2</v>
      </c>
      <c r="AA205" s="47">
        <v>2</v>
      </c>
      <c r="AB205" s="47">
        <v>2</v>
      </c>
      <c r="AC205" s="47">
        <v>2</v>
      </c>
      <c r="AD205" s="47">
        <v>0</v>
      </c>
      <c r="AE205" s="47">
        <v>1</v>
      </c>
      <c r="AF205" s="47">
        <v>2</v>
      </c>
      <c r="AG205" s="47">
        <v>2</v>
      </c>
      <c r="AH205" s="47">
        <v>0</v>
      </c>
      <c r="AI205" s="47">
        <v>1</v>
      </c>
    </row>
    <row r="206" spans="1:35" x14ac:dyDescent="0.35">
      <c r="A206" s="47">
        <v>1</v>
      </c>
      <c r="B206" s="53">
        <v>436198</v>
      </c>
      <c r="C206" s="53">
        <v>4367928</v>
      </c>
      <c r="D206" s="49" t="s">
        <v>308</v>
      </c>
      <c r="E206" s="48" t="s">
        <v>501</v>
      </c>
      <c r="F206" s="47">
        <v>0</v>
      </c>
      <c r="G206" s="47">
        <v>0</v>
      </c>
      <c r="H206" s="47">
        <v>1</v>
      </c>
      <c r="I206" s="47">
        <v>0</v>
      </c>
      <c r="J206" s="47">
        <v>0</v>
      </c>
      <c r="K206" s="47">
        <v>0</v>
      </c>
      <c r="L206" s="47">
        <v>1</v>
      </c>
      <c r="M206" s="47">
        <v>1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0</v>
      </c>
      <c r="W206" s="47">
        <v>1</v>
      </c>
      <c r="X206" s="47">
        <v>0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7">
        <v>-1</v>
      </c>
      <c r="AE206" s="47">
        <v>-1</v>
      </c>
      <c r="AF206" s="47">
        <v>0</v>
      </c>
      <c r="AG206" s="47">
        <v>1</v>
      </c>
      <c r="AH206" s="47">
        <v>0</v>
      </c>
      <c r="AI206" s="47">
        <v>1</v>
      </c>
    </row>
    <row r="207" spans="1:35" x14ac:dyDescent="0.35">
      <c r="A207" s="47">
        <v>2</v>
      </c>
      <c r="B207" s="53">
        <v>168686</v>
      </c>
      <c r="C207" s="53">
        <v>1687129</v>
      </c>
      <c r="D207" s="49" t="s">
        <v>309</v>
      </c>
      <c r="E207" s="48" t="s">
        <v>506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1</v>
      </c>
      <c r="M207" s="47">
        <v>0</v>
      </c>
      <c r="N207" s="47">
        <v>0</v>
      </c>
      <c r="O207" s="47">
        <v>0</v>
      </c>
      <c r="P207" s="47">
        <v>2</v>
      </c>
      <c r="Q207" s="47">
        <v>2</v>
      </c>
      <c r="R207" s="47">
        <v>0</v>
      </c>
      <c r="S207" s="47">
        <v>0</v>
      </c>
      <c r="T207" s="47">
        <v>1</v>
      </c>
      <c r="U207" s="47">
        <v>0</v>
      </c>
      <c r="V207" s="47">
        <v>0</v>
      </c>
      <c r="W207" s="47">
        <v>1</v>
      </c>
      <c r="X207" s="47">
        <v>0</v>
      </c>
      <c r="Y207" s="47">
        <v>0</v>
      </c>
      <c r="Z207" s="47">
        <v>0</v>
      </c>
      <c r="AA207" s="47">
        <v>1</v>
      </c>
      <c r="AB207" s="47">
        <v>0</v>
      </c>
      <c r="AC207" s="47">
        <v>1</v>
      </c>
      <c r="AD207" s="47">
        <v>0</v>
      </c>
      <c r="AE207" s="47">
        <v>0</v>
      </c>
      <c r="AF207" s="47">
        <v>0</v>
      </c>
      <c r="AG207" s="47">
        <v>0</v>
      </c>
      <c r="AH207" s="47">
        <v>1</v>
      </c>
      <c r="AI207" s="47">
        <v>1</v>
      </c>
    </row>
    <row r="208" spans="1:35" x14ac:dyDescent="0.35">
      <c r="A208" s="47">
        <v>3</v>
      </c>
      <c r="B208" s="53">
        <v>38179969</v>
      </c>
      <c r="C208" s="53">
        <v>38184513</v>
      </c>
      <c r="D208" s="49" t="s">
        <v>101</v>
      </c>
      <c r="E208" s="48" t="s">
        <v>429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1</v>
      </c>
      <c r="V208" s="47">
        <v>0</v>
      </c>
      <c r="W208" s="47">
        <v>0</v>
      </c>
      <c r="X208" s="47">
        <v>0</v>
      </c>
      <c r="Y208" s="47">
        <v>0</v>
      </c>
      <c r="Z208" s="47">
        <v>1</v>
      </c>
      <c r="AA208" s="47">
        <v>0</v>
      </c>
      <c r="AB208" s="47">
        <v>0</v>
      </c>
      <c r="AC208" s="47">
        <v>0</v>
      </c>
      <c r="AD208" s="47">
        <v>0</v>
      </c>
      <c r="AE208" s="47">
        <v>0</v>
      </c>
      <c r="AF208" s="47">
        <v>-1</v>
      </c>
      <c r="AG208" s="47">
        <v>0</v>
      </c>
      <c r="AH208" s="47">
        <v>0</v>
      </c>
      <c r="AI208" s="47">
        <v>0</v>
      </c>
    </row>
    <row r="209" spans="1:35" x14ac:dyDescent="0.35">
      <c r="A209" s="47">
        <v>11</v>
      </c>
      <c r="B209" s="53">
        <v>17741115</v>
      </c>
      <c r="C209" s="53">
        <v>17743678</v>
      </c>
      <c r="D209" s="49" t="s">
        <v>310</v>
      </c>
      <c r="E209" s="48" t="s">
        <v>507</v>
      </c>
      <c r="F209" s="47">
        <v>-1</v>
      </c>
      <c r="G209" s="47">
        <v>0</v>
      </c>
      <c r="H209" s="47">
        <v>0</v>
      </c>
      <c r="I209" s="47">
        <v>0</v>
      </c>
      <c r="J209" s="47">
        <v>0</v>
      </c>
      <c r="K209" s="47">
        <v>1</v>
      </c>
      <c r="L209" s="47">
        <v>0</v>
      </c>
      <c r="M209" s="47">
        <v>0</v>
      </c>
      <c r="N209" s="47">
        <v>0</v>
      </c>
      <c r="O209" s="47">
        <v>0</v>
      </c>
      <c r="P209" s="47">
        <v>1</v>
      </c>
      <c r="Q209" s="47">
        <v>1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1</v>
      </c>
      <c r="Y209" s="47">
        <v>1</v>
      </c>
      <c r="Z209" s="47">
        <v>0</v>
      </c>
      <c r="AA209" s="47">
        <v>0</v>
      </c>
      <c r="AB209" s="47">
        <v>1</v>
      </c>
      <c r="AC209" s="47">
        <v>1</v>
      </c>
      <c r="AD209" s="47">
        <v>0</v>
      </c>
      <c r="AE209" s="47">
        <v>0</v>
      </c>
      <c r="AF209" s="47">
        <v>-1</v>
      </c>
      <c r="AG209" s="47">
        <v>0</v>
      </c>
      <c r="AH209" s="47">
        <v>1</v>
      </c>
      <c r="AI209" s="47">
        <v>0</v>
      </c>
    </row>
    <row r="210" spans="1:35" x14ac:dyDescent="0.35">
      <c r="A210" s="47">
        <v>8</v>
      </c>
      <c r="B210" s="53">
        <v>9945564</v>
      </c>
      <c r="C210" s="53">
        <v>9115456</v>
      </c>
      <c r="D210" s="49" t="s">
        <v>311</v>
      </c>
      <c r="E210" s="48" t="s">
        <v>475</v>
      </c>
      <c r="F210" s="47">
        <v>1</v>
      </c>
      <c r="G210" s="47">
        <v>0</v>
      </c>
      <c r="H210" s="47">
        <v>1</v>
      </c>
      <c r="I210" s="47">
        <v>1</v>
      </c>
      <c r="J210" s="47">
        <v>0</v>
      </c>
      <c r="K210" s="47">
        <v>0</v>
      </c>
      <c r="L210" s="47">
        <v>1</v>
      </c>
      <c r="M210" s="47">
        <v>1</v>
      </c>
      <c r="N210" s="47">
        <v>0</v>
      </c>
      <c r="O210" s="47">
        <v>1</v>
      </c>
      <c r="P210" s="47">
        <v>0</v>
      </c>
      <c r="Q210" s="47">
        <v>0</v>
      </c>
      <c r="R210" s="47">
        <v>0</v>
      </c>
      <c r="S210" s="47">
        <v>1</v>
      </c>
      <c r="T210" s="47">
        <v>1</v>
      </c>
      <c r="U210" s="47">
        <v>2</v>
      </c>
      <c r="V210" s="47">
        <v>1</v>
      </c>
      <c r="W210" s="47">
        <v>0</v>
      </c>
      <c r="X210" s="47">
        <v>-1</v>
      </c>
      <c r="Y210" s="47">
        <v>0</v>
      </c>
      <c r="Z210" s="47">
        <v>1</v>
      </c>
      <c r="AA210" s="47">
        <v>1</v>
      </c>
      <c r="AB210" s="47">
        <v>1</v>
      </c>
      <c r="AC210" s="47">
        <v>0</v>
      </c>
      <c r="AD210" s="47">
        <v>1</v>
      </c>
      <c r="AE210" s="47">
        <v>1</v>
      </c>
      <c r="AF210" s="47">
        <v>1</v>
      </c>
      <c r="AG210" s="47">
        <v>1</v>
      </c>
      <c r="AH210" s="47">
        <v>0</v>
      </c>
      <c r="AI210" s="47">
        <v>1</v>
      </c>
    </row>
    <row r="211" spans="1:35" x14ac:dyDescent="0.35">
      <c r="A211" s="47">
        <v>17</v>
      </c>
      <c r="B211" s="53">
        <v>15932471</v>
      </c>
      <c r="C211" s="53">
        <v>16121499</v>
      </c>
      <c r="D211" s="49" t="s">
        <v>162</v>
      </c>
      <c r="E211" s="48" t="s">
        <v>455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-1</v>
      </c>
      <c r="Q211" s="47">
        <v>-1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  <c r="Y211" s="47">
        <v>0</v>
      </c>
      <c r="Z211" s="47">
        <v>-1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-1</v>
      </c>
      <c r="AG211" s="47">
        <v>-1</v>
      </c>
      <c r="AH211" s="47">
        <v>-1</v>
      </c>
      <c r="AI211" s="47">
        <v>0</v>
      </c>
    </row>
    <row r="212" spans="1:35" x14ac:dyDescent="0.35">
      <c r="A212" s="47">
        <v>17</v>
      </c>
      <c r="B212" s="53">
        <v>29421945</v>
      </c>
      <c r="C212" s="53">
        <v>2979134</v>
      </c>
      <c r="D212" s="49" t="s">
        <v>25</v>
      </c>
      <c r="E212" s="48" t="s">
        <v>401</v>
      </c>
      <c r="F212" s="47">
        <v>2</v>
      </c>
      <c r="G212" s="47">
        <v>2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-1</v>
      </c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7">
        <v>0</v>
      </c>
      <c r="W212" s="47">
        <v>0</v>
      </c>
      <c r="X212" s="47">
        <v>0</v>
      </c>
      <c r="Y212" s="47">
        <v>0</v>
      </c>
      <c r="Z212" s="47">
        <v>0</v>
      </c>
      <c r="AA212" s="47">
        <v>0</v>
      </c>
      <c r="AB212" s="47">
        <v>1</v>
      </c>
      <c r="AC212" s="47">
        <v>0</v>
      </c>
      <c r="AD212" s="47">
        <v>0</v>
      </c>
      <c r="AE212" s="47">
        <v>1</v>
      </c>
      <c r="AF212" s="47">
        <v>-1</v>
      </c>
      <c r="AG212" s="47">
        <v>-1</v>
      </c>
      <c r="AH212" s="47">
        <v>0</v>
      </c>
      <c r="AI212" s="47">
        <v>1</v>
      </c>
    </row>
    <row r="213" spans="1:35" x14ac:dyDescent="0.35">
      <c r="A213" s="47">
        <v>22</v>
      </c>
      <c r="B213" s="53">
        <v>29999545</v>
      </c>
      <c r="C213" s="53">
        <v>394587</v>
      </c>
      <c r="D213" s="49" t="s">
        <v>312</v>
      </c>
      <c r="E213" s="48" t="s">
        <v>471</v>
      </c>
      <c r="F213" s="47">
        <v>1</v>
      </c>
      <c r="G213" s="47">
        <v>0</v>
      </c>
      <c r="H213" s="47">
        <v>2</v>
      </c>
      <c r="I213" s="47">
        <v>2</v>
      </c>
      <c r="J213" s="47">
        <v>-2</v>
      </c>
      <c r="K213" s="47">
        <v>-1</v>
      </c>
      <c r="L213" s="47">
        <v>0</v>
      </c>
      <c r="M213" s="47">
        <v>0</v>
      </c>
      <c r="N213" s="47">
        <v>0</v>
      </c>
      <c r="O213" s="47">
        <v>0</v>
      </c>
      <c r="P213" s="47">
        <v>1</v>
      </c>
      <c r="Q213" s="47">
        <v>1</v>
      </c>
      <c r="R213" s="47">
        <v>0</v>
      </c>
      <c r="S213" s="47">
        <v>0</v>
      </c>
      <c r="T213" s="47">
        <v>0</v>
      </c>
      <c r="U213" s="47">
        <v>0</v>
      </c>
      <c r="V213" s="47">
        <v>1</v>
      </c>
      <c r="W213" s="47">
        <v>1</v>
      </c>
      <c r="X213" s="47">
        <v>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-1</v>
      </c>
      <c r="AG213" s="47">
        <v>0</v>
      </c>
      <c r="AH213" s="47">
        <v>1</v>
      </c>
      <c r="AI213" s="47">
        <v>0</v>
      </c>
    </row>
    <row r="214" spans="1:35" x14ac:dyDescent="0.35">
      <c r="A214" s="47">
        <v>2</v>
      </c>
      <c r="B214" s="53">
        <v>17892323</v>
      </c>
      <c r="C214" s="53">
        <v>178257425</v>
      </c>
      <c r="D214" s="49" t="s">
        <v>313</v>
      </c>
      <c r="E214" s="48" t="s">
        <v>435</v>
      </c>
      <c r="F214" s="47">
        <v>1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7">
        <v>0</v>
      </c>
      <c r="W214" s="47">
        <v>0</v>
      </c>
      <c r="X214" s="47">
        <v>-1</v>
      </c>
      <c r="Y214" s="47">
        <v>0</v>
      </c>
      <c r="Z214" s="47">
        <v>1</v>
      </c>
      <c r="AA214" s="47">
        <v>1</v>
      </c>
      <c r="AB214" s="47">
        <v>0</v>
      </c>
      <c r="AC214" s="47">
        <v>0</v>
      </c>
      <c r="AD214" s="47">
        <v>-1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</row>
    <row r="215" spans="1:35" x14ac:dyDescent="0.35">
      <c r="A215" s="47">
        <v>14</v>
      </c>
      <c r="B215" s="53">
        <v>3698562</v>
      </c>
      <c r="C215" s="53">
        <v>3699354</v>
      </c>
      <c r="D215" s="49" t="s">
        <v>314</v>
      </c>
      <c r="E215" s="48" t="s">
        <v>432</v>
      </c>
      <c r="F215" s="47">
        <v>-1</v>
      </c>
      <c r="G215" s="47">
        <v>1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1</v>
      </c>
      <c r="O215" s="47">
        <v>0</v>
      </c>
      <c r="P215" s="47">
        <v>1</v>
      </c>
      <c r="Q215" s="47">
        <v>1</v>
      </c>
      <c r="R215" s="47">
        <v>-1</v>
      </c>
      <c r="S215" s="47">
        <v>0</v>
      </c>
      <c r="T215" s="47">
        <v>1</v>
      </c>
      <c r="U215" s="47">
        <v>1</v>
      </c>
      <c r="V215" s="47">
        <v>1</v>
      </c>
      <c r="W215" s="47">
        <v>1</v>
      </c>
      <c r="X215" s="47">
        <v>1</v>
      </c>
      <c r="Y215" s="47">
        <v>1</v>
      </c>
      <c r="Z215" s="47">
        <v>0</v>
      </c>
      <c r="AA215" s="47">
        <v>0</v>
      </c>
      <c r="AB215" s="47">
        <v>0</v>
      </c>
      <c r="AC215" s="47">
        <v>0</v>
      </c>
      <c r="AD215" s="47">
        <v>1</v>
      </c>
      <c r="AE215" s="47">
        <v>0</v>
      </c>
      <c r="AF215" s="47">
        <v>0</v>
      </c>
      <c r="AG215" s="47">
        <v>0</v>
      </c>
      <c r="AH215" s="47">
        <v>1</v>
      </c>
      <c r="AI215" s="47">
        <v>0</v>
      </c>
    </row>
    <row r="216" spans="1:35" x14ac:dyDescent="0.35">
      <c r="A216" s="47">
        <v>8</v>
      </c>
      <c r="B216" s="53">
        <v>2353626</v>
      </c>
      <c r="C216" s="53">
        <v>235444</v>
      </c>
      <c r="D216" s="49" t="s">
        <v>315</v>
      </c>
      <c r="E216" s="48" t="s">
        <v>438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-1</v>
      </c>
      <c r="S216" s="47">
        <v>0</v>
      </c>
      <c r="T216" s="47">
        <v>0</v>
      </c>
      <c r="U216" s="47">
        <v>0</v>
      </c>
      <c r="V216" s="47">
        <v>0</v>
      </c>
      <c r="W216" s="47">
        <v>0</v>
      </c>
      <c r="X216" s="47">
        <v>-1</v>
      </c>
      <c r="Y216" s="47">
        <v>0</v>
      </c>
      <c r="Z216" s="47">
        <v>0</v>
      </c>
      <c r="AA216" s="47">
        <v>0</v>
      </c>
      <c r="AB216" s="47">
        <v>1</v>
      </c>
      <c r="AC216" s="47">
        <v>1</v>
      </c>
      <c r="AD216" s="47">
        <v>-1</v>
      </c>
      <c r="AE216" s="47">
        <v>0</v>
      </c>
      <c r="AF216" s="47">
        <v>-1</v>
      </c>
      <c r="AG216" s="47">
        <v>0</v>
      </c>
      <c r="AH216" s="47">
        <v>0</v>
      </c>
      <c r="AI216" s="47">
        <v>0</v>
      </c>
    </row>
    <row r="217" spans="1:35" x14ac:dyDescent="0.35">
      <c r="A217" s="47">
        <v>9</v>
      </c>
      <c r="B217" s="53">
        <v>139388896</v>
      </c>
      <c r="C217" s="53">
        <v>13944314</v>
      </c>
      <c r="D217" s="49" t="s">
        <v>44</v>
      </c>
      <c r="E217" s="48" t="s">
        <v>454</v>
      </c>
      <c r="F217" s="47">
        <v>0</v>
      </c>
      <c r="G217" s="47">
        <v>0</v>
      </c>
      <c r="H217" s="47">
        <v>0</v>
      </c>
      <c r="I217" s="47">
        <v>0</v>
      </c>
      <c r="J217" s="47">
        <v>-1</v>
      </c>
      <c r="K217" s="47">
        <v>-1</v>
      </c>
      <c r="L217" s="47">
        <v>-1</v>
      </c>
      <c r="M217" s="47">
        <v>-1</v>
      </c>
      <c r="N217" s="47">
        <v>-1</v>
      </c>
      <c r="O217" s="47">
        <v>-1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1</v>
      </c>
      <c r="W217" s="47">
        <v>1</v>
      </c>
      <c r="X217" s="47">
        <v>0</v>
      </c>
      <c r="Y217" s="47">
        <v>-1</v>
      </c>
      <c r="Z217" s="47">
        <v>0</v>
      </c>
      <c r="AA217" s="47">
        <v>-1</v>
      </c>
      <c r="AB217" s="47">
        <v>0</v>
      </c>
      <c r="AC217" s="47">
        <v>0</v>
      </c>
      <c r="AD217" s="47">
        <v>0</v>
      </c>
      <c r="AE217" s="47">
        <v>-1</v>
      </c>
      <c r="AF217" s="47">
        <v>0</v>
      </c>
      <c r="AG217" s="47">
        <v>1</v>
      </c>
      <c r="AH217" s="47">
        <v>1</v>
      </c>
      <c r="AI217" s="47">
        <v>0</v>
      </c>
    </row>
    <row r="218" spans="1:35" x14ac:dyDescent="0.35">
      <c r="A218" s="47">
        <v>1</v>
      </c>
      <c r="B218" s="53">
        <v>12454176</v>
      </c>
      <c r="C218" s="53">
        <v>1261224</v>
      </c>
      <c r="D218" s="49" t="s">
        <v>316</v>
      </c>
      <c r="E218" s="48" t="s">
        <v>455</v>
      </c>
      <c r="F218" s="47">
        <v>1</v>
      </c>
      <c r="G218" s="47">
        <v>0</v>
      </c>
      <c r="H218" s="47">
        <v>1</v>
      </c>
      <c r="I218" s="47">
        <v>1</v>
      </c>
      <c r="J218" s="47">
        <v>1</v>
      </c>
      <c r="K218" s="47">
        <v>1</v>
      </c>
      <c r="L218" s="47">
        <v>0</v>
      </c>
      <c r="M218" s="47">
        <v>1</v>
      </c>
      <c r="N218" s="47">
        <v>0</v>
      </c>
      <c r="O218" s="47">
        <v>1</v>
      </c>
      <c r="P218" s="47">
        <v>0</v>
      </c>
      <c r="Q218" s="47">
        <v>1</v>
      </c>
      <c r="R218" s="47">
        <v>1</v>
      </c>
      <c r="S218" s="47">
        <v>1</v>
      </c>
      <c r="T218" s="47">
        <v>0</v>
      </c>
      <c r="U218" s="47">
        <v>0</v>
      </c>
      <c r="V218" s="47">
        <v>1</v>
      </c>
      <c r="W218" s="47">
        <v>1</v>
      </c>
      <c r="X218" s="47">
        <v>-1</v>
      </c>
      <c r="Y218" s="47">
        <v>-1</v>
      </c>
      <c r="Z218" s="47">
        <v>1</v>
      </c>
      <c r="AA218" s="47">
        <v>1</v>
      </c>
      <c r="AB218" s="47">
        <v>1</v>
      </c>
      <c r="AC218" s="47">
        <v>1</v>
      </c>
      <c r="AD218" s="47">
        <v>-1</v>
      </c>
      <c r="AE218" s="47">
        <v>0</v>
      </c>
      <c r="AF218" s="47">
        <v>1</v>
      </c>
      <c r="AG218" s="47">
        <v>1</v>
      </c>
      <c r="AH218" s="47">
        <v>0</v>
      </c>
      <c r="AI218" s="47">
        <v>1</v>
      </c>
    </row>
    <row r="219" spans="1:35" x14ac:dyDescent="0.35">
      <c r="A219" s="47">
        <v>19</v>
      </c>
      <c r="B219" s="53">
        <v>1527444</v>
      </c>
      <c r="C219" s="53">
        <v>15311792</v>
      </c>
      <c r="D219" s="49" t="s">
        <v>114</v>
      </c>
      <c r="E219" s="48" t="s">
        <v>427</v>
      </c>
      <c r="F219" s="47">
        <v>-1</v>
      </c>
      <c r="G219" s="47">
        <v>0</v>
      </c>
      <c r="H219" s="47">
        <v>1</v>
      </c>
      <c r="I219" s="47">
        <v>0</v>
      </c>
      <c r="J219" s="47">
        <v>0</v>
      </c>
      <c r="K219" s="47">
        <v>0</v>
      </c>
      <c r="L219" s="47">
        <v>2</v>
      </c>
      <c r="M219" s="47">
        <v>2</v>
      </c>
      <c r="N219" s="47">
        <v>-1</v>
      </c>
      <c r="O219" s="47">
        <v>-1</v>
      </c>
      <c r="P219" s="47">
        <v>0</v>
      </c>
      <c r="Q219" s="47">
        <v>0</v>
      </c>
      <c r="R219" s="47">
        <v>1</v>
      </c>
      <c r="S219" s="47">
        <v>0</v>
      </c>
      <c r="T219" s="47">
        <v>0</v>
      </c>
      <c r="U219" s="47">
        <v>0</v>
      </c>
      <c r="V219" s="47">
        <v>1</v>
      </c>
      <c r="W219" s="47">
        <v>1</v>
      </c>
      <c r="X219" s="47">
        <v>0</v>
      </c>
      <c r="Y219" s="47">
        <v>0</v>
      </c>
      <c r="Z219" s="47">
        <v>0</v>
      </c>
      <c r="AA219" s="47">
        <v>-1</v>
      </c>
      <c r="AB219" s="47">
        <v>1</v>
      </c>
      <c r="AC219" s="47">
        <v>1</v>
      </c>
      <c r="AD219" s="47">
        <v>0</v>
      </c>
      <c r="AE219" s="47">
        <v>0</v>
      </c>
      <c r="AF219" s="47">
        <v>0</v>
      </c>
      <c r="AG219" s="47">
        <v>0</v>
      </c>
      <c r="AH219" s="47">
        <v>1</v>
      </c>
      <c r="AI219" s="47">
        <v>0</v>
      </c>
    </row>
    <row r="220" spans="1:35" x14ac:dyDescent="0.35">
      <c r="A220" s="43">
        <v>6</v>
      </c>
      <c r="B220" s="54">
        <v>3216262</v>
      </c>
      <c r="C220" s="54">
        <v>32191844</v>
      </c>
      <c r="D220" s="50" t="s">
        <v>56</v>
      </c>
      <c r="E220" s="41" t="s">
        <v>448</v>
      </c>
      <c r="F220" s="43">
        <v>1</v>
      </c>
      <c r="G220" s="43">
        <v>0</v>
      </c>
      <c r="H220" s="43">
        <v>0</v>
      </c>
      <c r="I220" s="43">
        <v>1</v>
      </c>
      <c r="J220" s="43">
        <v>1</v>
      </c>
      <c r="K220" s="43">
        <v>0</v>
      </c>
      <c r="L220" s="43">
        <v>-1</v>
      </c>
      <c r="M220" s="43">
        <v>0</v>
      </c>
      <c r="N220" s="43">
        <v>0</v>
      </c>
      <c r="O220" s="43">
        <v>1</v>
      </c>
      <c r="P220" s="43">
        <v>0</v>
      </c>
      <c r="Q220" s="43">
        <v>-1</v>
      </c>
      <c r="R220" s="43">
        <v>0</v>
      </c>
      <c r="S220" s="43">
        <v>0</v>
      </c>
      <c r="T220" s="43">
        <v>-1</v>
      </c>
      <c r="U220" s="43">
        <v>0</v>
      </c>
      <c r="V220" s="43">
        <v>0</v>
      </c>
      <c r="W220" s="43">
        <v>0</v>
      </c>
      <c r="X220" s="43">
        <v>-1</v>
      </c>
      <c r="Y220" s="43">
        <v>-1</v>
      </c>
      <c r="Z220" s="43">
        <v>1</v>
      </c>
      <c r="AA220" s="43">
        <v>1</v>
      </c>
      <c r="AB220" s="43">
        <v>-1</v>
      </c>
      <c r="AC220" s="43">
        <v>-1</v>
      </c>
      <c r="AD220" s="43">
        <v>-1</v>
      </c>
      <c r="AE220" s="43">
        <v>1</v>
      </c>
      <c r="AF220" s="43">
        <v>1</v>
      </c>
      <c r="AG220" s="43">
        <v>2</v>
      </c>
      <c r="AH220" s="43">
        <v>-1</v>
      </c>
      <c r="AI220" s="43">
        <v>1</v>
      </c>
    </row>
    <row r="221" spans="1:35" x14ac:dyDescent="0.35">
      <c r="A221" s="47">
        <v>5</v>
      </c>
      <c r="B221" s="53">
        <v>1781412</v>
      </c>
      <c r="C221" s="53">
        <v>17838141</v>
      </c>
      <c r="D221" s="49" t="s">
        <v>317</v>
      </c>
      <c r="E221" s="48" t="s">
        <v>508</v>
      </c>
      <c r="F221" s="47">
        <v>1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-1</v>
      </c>
      <c r="U221" s="47">
        <v>0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1</v>
      </c>
      <c r="AC221" s="47">
        <v>0</v>
      </c>
      <c r="AD221" s="47">
        <v>0</v>
      </c>
      <c r="AE221" s="47">
        <v>0</v>
      </c>
      <c r="AF221" s="47">
        <v>1</v>
      </c>
      <c r="AG221" s="47">
        <v>0</v>
      </c>
      <c r="AH221" s="47">
        <v>0</v>
      </c>
      <c r="AI221" s="47">
        <v>1</v>
      </c>
    </row>
    <row r="222" spans="1:35" x14ac:dyDescent="0.35">
      <c r="A222" s="47">
        <v>1</v>
      </c>
      <c r="B222" s="53">
        <v>1152479</v>
      </c>
      <c r="C222" s="53">
        <v>115259515</v>
      </c>
      <c r="D222" s="49" t="s">
        <v>318</v>
      </c>
      <c r="E222" s="48" t="s">
        <v>451</v>
      </c>
      <c r="F222" s="47">
        <v>0</v>
      </c>
      <c r="G222" s="47">
        <v>0</v>
      </c>
      <c r="H222" s="47">
        <v>1</v>
      </c>
      <c r="I222" s="47">
        <v>1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1</v>
      </c>
      <c r="P222" s="47">
        <v>0</v>
      </c>
      <c r="Q222" s="47">
        <v>0</v>
      </c>
      <c r="R222" s="47">
        <v>1</v>
      </c>
      <c r="S222" s="47">
        <v>1</v>
      </c>
      <c r="T222" s="47">
        <v>0</v>
      </c>
      <c r="U222" s="47">
        <v>0</v>
      </c>
      <c r="V222" s="47">
        <v>0</v>
      </c>
      <c r="W222" s="47">
        <v>0</v>
      </c>
      <c r="X222" s="47">
        <v>-1</v>
      </c>
      <c r="Y222" s="47">
        <v>-1</v>
      </c>
      <c r="Z222" s="47">
        <v>0</v>
      </c>
      <c r="AA222" s="47">
        <v>1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</row>
    <row r="223" spans="1:35" x14ac:dyDescent="0.35">
      <c r="A223" s="47">
        <v>5</v>
      </c>
      <c r="B223" s="53">
        <v>1765626</v>
      </c>
      <c r="C223" s="53">
        <v>176727216</v>
      </c>
      <c r="D223" s="49" t="s">
        <v>66</v>
      </c>
      <c r="E223" s="48" t="s">
        <v>466</v>
      </c>
      <c r="F223" s="47">
        <v>1</v>
      </c>
      <c r="G223" s="47">
        <v>0</v>
      </c>
      <c r="H223" s="47">
        <v>0</v>
      </c>
      <c r="I223" s="47">
        <v>0</v>
      </c>
      <c r="J223" s="47">
        <v>-1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1</v>
      </c>
      <c r="S223" s="47">
        <v>0</v>
      </c>
      <c r="T223" s="47">
        <v>-1</v>
      </c>
      <c r="U223" s="47">
        <v>0</v>
      </c>
      <c r="V223" s="47">
        <v>0</v>
      </c>
      <c r="W223" s="47">
        <v>0</v>
      </c>
      <c r="X223" s="47">
        <v>0</v>
      </c>
      <c r="Y223" s="47">
        <v>-1</v>
      </c>
      <c r="Z223" s="47">
        <v>0</v>
      </c>
      <c r="AA223" s="47">
        <v>1</v>
      </c>
      <c r="AB223" s="47">
        <v>0</v>
      </c>
      <c r="AC223" s="47">
        <v>1</v>
      </c>
      <c r="AD223" s="47">
        <v>1</v>
      </c>
      <c r="AE223" s="47">
        <v>0</v>
      </c>
      <c r="AF223" s="47">
        <v>1</v>
      </c>
      <c r="AG223" s="47">
        <v>0</v>
      </c>
      <c r="AH223" s="47">
        <v>0</v>
      </c>
      <c r="AI223" s="47">
        <v>0</v>
      </c>
    </row>
    <row r="224" spans="1:35" x14ac:dyDescent="0.35">
      <c r="A224" s="47">
        <v>1</v>
      </c>
      <c r="B224" s="53">
        <v>156785432</v>
      </c>
      <c r="C224" s="53">
        <v>156851642</v>
      </c>
      <c r="D224" s="49" t="s">
        <v>319</v>
      </c>
      <c r="E224" s="48" t="s">
        <v>509</v>
      </c>
      <c r="F224" s="47">
        <v>0</v>
      </c>
      <c r="G224" s="47">
        <v>1</v>
      </c>
      <c r="H224" s="47">
        <v>1</v>
      </c>
      <c r="I224" s="47">
        <v>1</v>
      </c>
      <c r="J224" s="47">
        <v>1</v>
      </c>
      <c r="K224" s="47">
        <v>1</v>
      </c>
      <c r="L224" s="47">
        <v>1</v>
      </c>
      <c r="M224" s="47">
        <v>1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1</v>
      </c>
      <c r="T224" s="47">
        <v>1</v>
      </c>
      <c r="U224" s="47">
        <v>0</v>
      </c>
      <c r="V224" s="47">
        <v>1</v>
      </c>
      <c r="W224" s="47">
        <v>1</v>
      </c>
      <c r="X224" s="47">
        <v>1</v>
      </c>
      <c r="Y224" s="47">
        <v>1</v>
      </c>
      <c r="Z224" s="47">
        <v>1</v>
      </c>
      <c r="AA224" s="47">
        <v>1</v>
      </c>
      <c r="AB224" s="47">
        <v>1</v>
      </c>
      <c r="AC224" s="47">
        <v>1</v>
      </c>
      <c r="AD224" s="47">
        <v>1</v>
      </c>
      <c r="AE224" s="47">
        <v>0</v>
      </c>
      <c r="AF224" s="47">
        <v>0</v>
      </c>
      <c r="AG224" s="47">
        <v>1</v>
      </c>
      <c r="AH224" s="47">
        <v>1</v>
      </c>
      <c r="AI224" s="47">
        <v>0</v>
      </c>
    </row>
    <row r="225" spans="1:35" x14ac:dyDescent="0.35">
      <c r="A225" s="47">
        <v>9</v>
      </c>
      <c r="B225" s="53">
        <v>87283466</v>
      </c>
      <c r="C225" s="53">
        <v>8763855</v>
      </c>
      <c r="D225" s="49" t="s">
        <v>320</v>
      </c>
      <c r="E225" s="48" t="s">
        <v>418</v>
      </c>
      <c r="F225" s="47">
        <v>-1</v>
      </c>
      <c r="G225" s="47">
        <v>0</v>
      </c>
      <c r="H225" s="47">
        <v>0</v>
      </c>
      <c r="I225" s="47">
        <v>0</v>
      </c>
      <c r="J225" s="47">
        <v>0</v>
      </c>
      <c r="K225" s="47">
        <v>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47">
        <v>0</v>
      </c>
      <c r="X225" s="47">
        <v>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7">
        <v>0</v>
      </c>
      <c r="AE225" s="47">
        <v>0</v>
      </c>
      <c r="AF225" s="47">
        <v>-1</v>
      </c>
      <c r="AG225" s="47">
        <v>0</v>
      </c>
      <c r="AH225" s="47">
        <v>0</v>
      </c>
      <c r="AI225" s="47">
        <v>0</v>
      </c>
    </row>
    <row r="226" spans="1:35" x14ac:dyDescent="0.35">
      <c r="A226" s="47">
        <v>15</v>
      </c>
      <c r="B226" s="53">
        <v>8841823</v>
      </c>
      <c r="C226" s="53">
        <v>88799999</v>
      </c>
      <c r="D226" s="49" t="s">
        <v>321</v>
      </c>
      <c r="E226" s="48" t="s">
        <v>406</v>
      </c>
      <c r="F226" s="47">
        <v>-1</v>
      </c>
      <c r="G226" s="47">
        <v>0</v>
      </c>
      <c r="H226" s="47">
        <v>0</v>
      </c>
      <c r="I226" s="47">
        <v>1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-1</v>
      </c>
      <c r="S226" s="47">
        <v>0</v>
      </c>
      <c r="T226" s="47">
        <v>1</v>
      </c>
      <c r="U226" s="47">
        <v>0</v>
      </c>
      <c r="V226" s="47">
        <v>1</v>
      </c>
      <c r="W226" s="47">
        <v>0</v>
      </c>
      <c r="X226" s="47">
        <v>1</v>
      </c>
      <c r="Y226" s="47">
        <v>1</v>
      </c>
      <c r="Z226" s="47">
        <v>0</v>
      </c>
      <c r="AA226" s="47">
        <v>-1</v>
      </c>
      <c r="AB226" s="47">
        <v>1</v>
      </c>
      <c r="AC226" s="47">
        <v>0</v>
      </c>
      <c r="AD226" s="47">
        <v>0</v>
      </c>
      <c r="AE226" s="47">
        <v>0</v>
      </c>
      <c r="AF226" s="47">
        <v>-1</v>
      </c>
      <c r="AG226" s="47">
        <v>0</v>
      </c>
      <c r="AH226" s="47">
        <v>1</v>
      </c>
      <c r="AI226" s="47">
        <v>1</v>
      </c>
    </row>
    <row r="227" spans="1:35" x14ac:dyDescent="0.35">
      <c r="A227" s="47">
        <v>11</v>
      </c>
      <c r="B227" s="53">
        <v>7732752</v>
      </c>
      <c r="C227" s="53">
        <v>7718568</v>
      </c>
      <c r="D227" s="49" t="s">
        <v>322</v>
      </c>
      <c r="E227" s="48" t="s">
        <v>510</v>
      </c>
      <c r="F227" s="47">
        <v>2</v>
      </c>
      <c r="G227" s="47">
        <v>2</v>
      </c>
      <c r="H227" s="47">
        <v>0</v>
      </c>
      <c r="I227" s="47">
        <v>0</v>
      </c>
      <c r="J227" s="47">
        <v>1</v>
      </c>
      <c r="K227" s="47">
        <v>1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2</v>
      </c>
      <c r="U227" s="47">
        <v>1</v>
      </c>
      <c r="V227" s="47">
        <v>0</v>
      </c>
      <c r="W227" s="47">
        <v>0</v>
      </c>
      <c r="X227" s="47">
        <v>0</v>
      </c>
      <c r="Y227" s="47">
        <v>0</v>
      </c>
      <c r="Z227" s="47">
        <v>-1</v>
      </c>
      <c r="AA227" s="47">
        <v>-1</v>
      </c>
      <c r="AB227" s="47">
        <v>0</v>
      </c>
      <c r="AC227" s="47">
        <v>0</v>
      </c>
      <c r="AD227" s="47">
        <v>0</v>
      </c>
      <c r="AE227" s="47">
        <v>0</v>
      </c>
      <c r="AF227" s="47">
        <v>0</v>
      </c>
      <c r="AG227" s="47">
        <v>0</v>
      </c>
      <c r="AH227" s="47">
        <v>0</v>
      </c>
      <c r="AI227" s="47">
        <v>0</v>
      </c>
    </row>
    <row r="228" spans="1:35" x14ac:dyDescent="0.35">
      <c r="A228" s="47">
        <v>2</v>
      </c>
      <c r="B228" s="53">
        <v>951836</v>
      </c>
      <c r="C228" s="53">
        <v>9819689</v>
      </c>
      <c r="D228" s="49" t="s">
        <v>323</v>
      </c>
      <c r="E228" s="48" t="s">
        <v>484</v>
      </c>
      <c r="F228" s="47">
        <v>-1</v>
      </c>
      <c r="G228" s="47">
        <v>0</v>
      </c>
      <c r="H228" s="47">
        <v>0</v>
      </c>
      <c r="I228" s="47">
        <v>0</v>
      </c>
      <c r="J228" s="47">
        <v>0</v>
      </c>
      <c r="K228" s="47">
        <v>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2</v>
      </c>
      <c r="S228" s="47">
        <v>2</v>
      </c>
      <c r="T228" s="47">
        <v>0</v>
      </c>
      <c r="U228" s="47">
        <v>0</v>
      </c>
      <c r="V228" s="47">
        <v>0</v>
      </c>
      <c r="W228" s="47">
        <v>1</v>
      </c>
      <c r="X228" s="47">
        <v>0</v>
      </c>
      <c r="Y228" s="47">
        <v>1</v>
      </c>
      <c r="Z228" s="47">
        <v>0</v>
      </c>
      <c r="AA228" s="47">
        <v>0</v>
      </c>
      <c r="AB228" s="47">
        <v>1</v>
      </c>
      <c r="AC228" s="47">
        <v>1</v>
      </c>
      <c r="AD228" s="47">
        <v>1</v>
      </c>
      <c r="AE228" s="47">
        <v>1</v>
      </c>
      <c r="AF228" s="47">
        <v>-1</v>
      </c>
      <c r="AG228" s="47">
        <v>0</v>
      </c>
      <c r="AH228" s="47">
        <v>0</v>
      </c>
      <c r="AI228" s="47">
        <v>0</v>
      </c>
    </row>
    <row r="229" spans="1:35" x14ac:dyDescent="0.35">
      <c r="A229" s="47">
        <v>16</v>
      </c>
      <c r="B229" s="53">
        <v>23614488</v>
      </c>
      <c r="C229" s="53">
        <v>23652631</v>
      </c>
      <c r="D229" s="49" t="s">
        <v>324</v>
      </c>
      <c r="E229" s="48" t="s">
        <v>484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1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v>1</v>
      </c>
      <c r="Y229" s="47">
        <v>0</v>
      </c>
      <c r="Z229" s="47">
        <v>0</v>
      </c>
      <c r="AA229" s="47">
        <v>-1</v>
      </c>
      <c r="AB229" s="47">
        <v>0</v>
      </c>
      <c r="AC229" s="47">
        <v>0</v>
      </c>
      <c r="AD229" s="47">
        <v>0</v>
      </c>
      <c r="AE229" s="47">
        <v>0</v>
      </c>
      <c r="AF229" s="47">
        <v>0</v>
      </c>
      <c r="AG229" s="47">
        <v>0</v>
      </c>
      <c r="AH229" s="47">
        <v>0</v>
      </c>
      <c r="AI229" s="47">
        <v>0</v>
      </c>
    </row>
    <row r="230" spans="1:35" x14ac:dyDescent="0.35">
      <c r="A230" s="47">
        <v>6</v>
      </c>
      <c r="B230" s="53">
        <v>161768452</v>
      </c>
      <c r="C230" s="53">
        <v>16314883</v>
      </c>
      <c r="D230" s="49" t="s">
        <v>325</v>
      </c>
      <c r="E230" s="48" t="s">
        <v>511</v>
      </c>
      <c r="F230" s="47">
        <v>-1</v>
      </c>
      <c r="G230" s="47">
        <v>0</v>
      </c>
      <c r="H230" s="47">
        <v>0</v>
      </c>
      <c r="I230" s="47">
        <v>1</v>
      </c>
      <c r="J230" s="47">
        <v>0</v>
      </c>
      <c r="K230" s="47">
        <v>0</v>
      </c>
      <c r="L230" s="47">
        <v>1</v>
      </c>
      <c r="M230" s="47">
        <v>1</v>
      </c>
      <c r="N230" s="47">
        <v>0</v>
      </c>
      <c r="O230" s="47">
        <v>0</v>
      </c>
      <c r="P230" s="47">
        <v>-1</v>
      </c>
      <c r="Q230" s="47">
        <v>0</v>
      </c>
      <c r="R230" s="47">
        <v>-1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v>0</v>
      </c>
      <c r="Y230" s="47">
        <v>1</v>
      </c>
      <c r="Z230" s="47">
        <v>0</v>
      </c>
      <c r="AA230" s="47">
        <v>0</v>
      </c>
      <c r="AB230" s="47">
        <v>0</v>
      </c>
      <c r="AC230" s="47">
        <v>0</v>
      </c>
      <c r="AD230" s="47">
        <v>0</v>
      </c>
      <c r="AE230" s="47">
        <v>0</v>
      </c>
      <c r="AF230" s="47">
        <v>1</v>
      </c>
      <c r="AG230" s="47">
        <v>0</v>
      </c>
      <c r="AH230" s="47">
        <v>0</v>
      </c>
      <c r="AI230" s="47">
        <v>0</v>
      </c>
    </row>
    <row r="231" spans="1:35" x14ac:dyDescent="0.35">
      <c r="A231" s="47">
        <v>1</v>
      </c>
      <c r="B231" s="53">
        <v>226548392</v>
      </c>
      <c r="C231" s="53">
        <v>22659578</v>
      </c>
      <c r="D231" s="49" t="s">
        <v>326</v>
      </c>
      <c r="E231" s="48" t="s">
        <v>512</v>
      </c>
      <c r="F231" s="47">
        <v>1</v>
      </c>
      <c r="G231" s="47">
        <v>1</v>
      </c>
      <c r="H231" s="47">
        <v>1</v>
      </c>
      <c r="I231" s="47">
        <v>0</v>
      </c>
      <c r="J231" s="47">
        <v>1</v>
      </c>
      <c r="K231" s="47">
        <v>1</v>
      </c>
      <c r="L231" s="47">
        <v>1</v>
      </c>
      <c r="M231" s="47">
        <v>1</v>
      </c>
      <c r="N231" s="47">
        <v>0</v>
      </c>
      <c r="O231" s="47">
        <v>0</v>
      </c>
      <c r="P231" s="47">
        <v>0</v>
      </c>
      <c r="Q231" s="47">
        <v>0</v>
      </c>
      <c r="R231" s="47">
        <v>1</v>
      </c>
      <c r="S231" s="47">
        <v>1</v>
      </c>
      <c r="T231" s="47">
        <v>1</v>
      </c>
      <c r="U231" s="47">
        <v>0</v>
      </c>
      <c r="V231" s="47">
        <v>1</v>
      </c>
      <c r="W231" s="47">
        <v>1</v>
      </c>
      <c r="X231" s="47">
        <v>1</v>
      </c>
      <c r="Y231" s="47">
        <v>0</v>
      </c>
      <c r="Z231" s="47">
        <v>1</v>
      </c>
      <c r="AA231" s="47">
        <v>1</v>
      </c>
      <c r="AB231" s="47">
        <v>0</v>
      </c>
      <c r="AC231" s="47">
        <v>0</v>
      </c>
      <c r="AD231" s="47">
        <v>1</v>
      </c>
      <c r="AE231" s="47">
        <v>1</v>
      </c>
      <c r="AF231" s="47">
        <v>1</v>
      </c>
      <c r="AG231" s="47">
        <v>1</v>
      </c>
      <c r="AH231" s="47">
        <v>0</v>
      </c>
      <c r="AI231" s="47">
        <v>1</v>
      </c>
    </row>
    <row r="232" spans="1:35" x14ac:dyDescent="0.35">
      <c r="A232" s="47">
        <v>9</v>
      </c>
      <c r="B232" s="53">
        <v>36833272</v>
      </c>
      <c r="C232" s="53">
        <v>373413</v>
      </c>
      <c r="D232" s="49" t="s">
        <v>327</v>
      </c>
      <c r="E232" s="48" t="s">
        <v>451</v>
      </c>
      <c r="F232" s="47">
        <v>-1</v>
      </c>
      <c r="G232" s="47">
        <v>0</v>
      </c>
      <c r="H232" s="47">
        <v>0</v>
      </c>
      <c r="I232" s="47">
        <v>-1</v>
      </c>
      <c r="J232" s="47">
        <v>0</v>
      </c>
      <c r="K232" s="47">
        <v>1</v>
      </c>
      <c r="L232" s="47">
        <v>0</v>
      </c>
      <c r="M232" s="47">
        <v>0</v>
      </c>
      <c r="N232" s="47">
        <v>-1</v>
      </c>
      <c r="O232" s="47">
        <v>0</v>
      </c>
      <c r="P232" s="47">
        <v>0</v>
      </c>
      <c r="Q232" s="47">
        <v>-1</v>
      </c>
      <c r="R232" s="47">
        <v>0</v>
      </c>
      <c r="S232" s="47">
        <v>0</v>
      </c>
      <c r="T232" s="47">
        <v>-1</v>
      </c>
      <c r="U232" s="47">
        <v>0</v>
      </c>
      <c r="V232" s="47">
        <v>0</v>
      </c>
      <c r="W232" s="47">
        <v>0</v>
      </c>
      <c r="X232" s="47">
        <v>1</v>
      </c>
      <c r="Y232" s="47">
        <v>1</v>
      </c>
      <c r="Z232" s="47">
        <v>0</v>
      </c>
      <c r="AA232" s="47">
        <v>1</v>
      </c>
      <c r="AB232" s="47">
        <v>-1</v>
      </c>
      <c r="AC232" s="47">
        <v>0</v>
      </c>
      <c r="AD232" s="47">
        <v>0</v>
      </c>
      <c r="AE232" s="47">
        <v>0</v>
      </c>
      <c r="AF232" s="47">
        <v>-1</v>
      </c>
      <c r="AG232" s="47">
        <v>0</v>
      </c>
      <c r="AH232" s="47">
        <v>0</v>
      </c>
      <c r="AI232" s="47">
        <v>0</v>
      </c>
    </row>
    <row r="233" spans="1:35" x14ac:dyDescent="0.35">
      <c r="A233" s="47">
        <v>3</v>
      </c>
      <c r="B233" s="53">
        <v>52579368</v>
      </c>
      <c r="C233" s="53">
        <v>52719933</v>
      </c>
      <c r="D233" s="49" t="s">
        <v>149</v>
      </c>
      <c r="E233" s="48" t="s">
        <v>415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-1</v>
      </c>
      <c r="L233" s="47">
        <v>-1</v>
      </c>
      <c r="M233" s="47">
        <v>0</v>
      </c>
      <c r="N233" s="47">
        <v>0</v>
      </c>
      <c r="O233" s="47">
        <v>0</v>
      </c>
      <c r="P233" s="47">
        <v>0</v>
      </c>
      <c r="Q233" s="47">
        <v>-1</v>
      </c>
      <c r="R233" s="47">
        <v>0</v>
      </c>
      <c r="S233" s="47">
        <v>0</v>
      </c>
      <c r="T233" s="47">
        <v>0</v>
      </c>
      <c r="U233" s="47">
        <v>1</v>
      </c>
      <c r="V233" s="47">
        <v>0</v>
      </c>
      <c r="W233" s="47">
        <v>0</v>
      </c>
      <c r="X233" s="47">
        <v>-1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7">
        <v>0</v>
      </c>
      <c r="AE233" s="47">
        <v>-1</v>
      </c>
      <c r="AF233" s="47">
        <v>-1</v>
      </c>
      <c r="AG233" s="47">
        <v>0</v>
      </c>
      <c r="AH233" s="47">
        <v>0</v>
      </c>
      <c r="AI233" s="47">
        <v>0</v>
      </c>
    </row>
    <row r="234" spans="1:35" x14ac:dyDescent="0.35">
      <c r="A234" s="47">
        <v>2</v>
      </c>
      <c r="B234" s="53">
        <v>24279233</v>
      </c>
      <c r="C234" s="53">
        <v>242816</v>
      </c>
      <c r="D234" s="49" t="s">
        <v>328</v>
      </c>
      <c r="E234" s="48" t="s">
        <v>513</v>
      </c>
      <c r="F234" s="47">
        <v>1</v>
      </c>
      <c r="G234" s="47">
        <v>0</v>
      </c>
      <c r="H234" s="47">
        <v>0</v>
      </c>
      <c r="I234" s="47">
        <v>0</v>
      </c>
      <c r="J234" s="47">
        <v>-1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-1</v>
      </c>
      <c r="U234" s="47">
        <v>0</v>
      </c>
      <c r="V234" s="47">
        <v>0</v>
      </c>
      <c r="W234" s="47">
        <v>0</v>
      </c>
      <c r="X234" s="47">
        <v>0</v>
      </c>
      <c r="Y234" s="47">
        <v>0</v>
      </c>
      <c r="Z234" s="47">
        <v>0</v>
      </c>
      <c r="AA234" s="47">
        <v>-1</v>
      </c>
      <c r="AB234" s="47">
        <v>0</v>
      </c>
      <c r="AC234" s="47">
        <v>0</v>
      </c>
      <c r="AD234" s="47">
        <v>1</v>
      </c>
      <c r="AE234" s="47">
        <v>0</v>
      </c>
      <c r="AF234" s="47">
        <v>0</v>
      </c>
      <c r="AG234" s="47">
        <v>0</v>
      </c>
      <c r="AH234" s="47">
        <v>1</v>
      </c>
      <c r="AI234" s="47">
        <v>0</v>
      </c>
    </row>
    <row r="235" spans="1:35" x14ac:dyDescent="0.35">
      <c r="A235" s="47">
        <v>4</v>
      </c>
      <c r="B235" s="53">
        <v>5595264</v>
      </c>
      <c r="C235" s="53">
        <v>55164414</v>
      </c>
      <c r="D235" s="49" t="s">
        <v>177</v>
      </c>
      <c r="E235" s="48" t="s">
        <v>403</v>
      </c>
      <c r="F235" s="47">
        <v>0</v>
      </c>
      <c r="G235" s="47">
        <v>0</v>
      </c>
      <c r="H235" s="47">
        <v>1</v>
      </c>
      <c r="I235" s="47">
        <v>1</v>
      </c>
      <c r="J235" s="47">
        <v>0</v>
      </c>
      <c r="K235" s="47">
        <v>0</v>
      </c>
      <c r="L235" s="47">
        <v>2</v>
      </c>
      <c r="M235" s="47">
        <v>1</v>
      </c>
      <c r="N235" s="47">
        <v>1</v>
      </c>
      <c r="O235" s="47">
        <v>0</v>
      </c>
      <c r="P235" s="47">
        <v>1</v>
      </c>
      <c r="Q235" s="47">
        <v>0</v>
      </c>
      <c r="R235" s="47">
        <v>0</v>
      </c>
      <c r="S235" s="47">
        <v>0</v>
      </c>
      <c r="T235" s="47">
        <v>1</v>
      </c>
      <c r="U235" s="47">
        <v>0</v>
      </c>
      <c r="V235" s="47">
        <v>0</v>
      </c>
      <c r="W235" s="47">
        <v>0</v>
      </c>
      <c r="X235" s="47">
        <v>1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7">
        <v>0</v>
      </c>
      <c r="AE235" s="47">
        <v>0</v>
      </c>
      <c r="AF235" s="47">
        <v>-1</v>
      </c>
      <c r="AG235" s="47">
        <v>0</v>
      </c>
      <c r="AH235" s="47">
        <v>0</v>
      </c>
      <c r="AI235" s="47">
        <v>1</v>
      </c>
    </row>
    <row r="236" spans="1:35" x14ac:dyDescent="0.35">
      <c r="A236" s="47">
        <v>5</v>
      </c>
      <c r="B236" s="53">
        <v>1494934</v>
      </c>
      <c r="C236" s="53">
        <v>149535435</v>
      </c>
      <c r="D236" s="49" t="s">
        <v>329</v>
      </c>
      <c r="E236" s="48" t="s">
        <v>444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-1</v>
      </c>
      <c r="U236" s="47">
        <v>0</v>
      </c>
      <c r="V236" s="47">
        <v>0</v>
      </c>
      <c r="W236" s="47">
        <v>0</v>
      </c>
      <c r="X236" s="47">
        <v>-1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7">
        <v>0</v>
      </c>
      <c r="AE236" s="47">
        <v>0</v>
      </c>
      <c r="AF236" s="47">
        <v>0</v>
      </c>
      <c r="AG236" s="47">
        <v>0</v>
      </c>
      <c r="AH236" s="47">
        <v>0</v>
      </c>
      <c r="AI236" s="47">
        <v>1</v>
      </c>
    </row>
    <row r="237" spans="1:35" x14ac:dyDescent="0.35">
      <c r="A237" s="47">
        <v>16</v>
      </c>
      <c r="B237" s="53">
        <v>2587965</v>
      </c>
      <c r="C237" s="53">
        <v>2653189</v>
      </c>
      <c r="D237" s="49" t="s">
        <v>330</v>
      </c>
      <c r="E237" s="48" t="s">
        <v>413</v>
      </c>
      <c r="F237" s="47">
        <v>1</v>
      </c>
      <c r="G237" s="47">
        <v>0</v>
      </c>
      <c r="H237" s="47">
        <v>0</v>
      </c>
      <c r="I237" s="47">
        <v>0</v>
      </c>
      <c r="J237" s="47">
        <v>-1</v>
      </c>
      <c r="K237" s="47">
        <v>0</v>
      </c>
      <c r="L237" s="47">
        <v>1</v>
      </c>
      <c r="M237" s="47">
        <v>1</v>
      </c>
      <c r="N237" s="47">
        <v>-1</v>
      </c>
      <c r="O237" s="47">
        <v>-1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0</v>
      </c>
      <c r="V237" s="47">
        <v>0</v>
      </c>
      <c r="W237" s="47">
        <v>0</v>
      </c>
      <c r="X237" s="47">
        <v>1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7">
        <v>0</v>
      </c>
      <c r="AE237" s="47">
        <v>0</v>
      </c>
      <c r="AF237" s="47">
        <v>1</v>
      </c>
      <c r="AG237" s="47">
        <v>1</v>
      </c>
      <c r="AH237" s="47">
        <v>1</v>
      </c>
      <c r="AI237" s="47">
        <v>0</v>
      </c>
    </row>
    <row r="238" spans="1:35" x14ac:dyDescent="0.35">
      <c r="A238" s="47">
        <v>4</v>
      </c>
      <c r="B238" s="53">
        <v>4174699</v>
      </c>
      <c r="C238" s="53">
        <v>4175987</v>
      </c>
      <c r="D238" s="49" t="s">
        <v>331</v>
      </c>
      <c r="E238" s="48" t="s">
        <v>473</v>
      </c>
      <c r="F238" s="47">
        <v>-1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1</v>
      </c>
      <c r="O238" s="47">
        <v>0</v>
      </c>
      <c r="P238" s="47">
        <v>0</v>
      </c>
      <c r="Q238" s="47">
        <v>0</v>
      </c>
      <c r="R238" s="47">
        <v>-1</v>
      </c>
      <c r="S238" s="47">
        <v>0</v>
      </c>
      <c r="T238" s="47">
        <v>0</v>
      </c>
      <c r="U238" s="47">
        <v>0</v>
      </c>
      <c r="V238" s="47">
        <v>0</v>
      </c>
      <c r="W238" s="47">
        <v>0</v>
      </c>
      <c r="X238" s="47">
        <v>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7">
        <v>-1</v>
      </c>
      <c r="AE238" s="47">
        <v>0</v>
      </c>
      <c r="AF238" s="47">
        <v>-1</v>
      </c>
      <c r="AG238" s="47">
        <v>0</v>
      </c>
      <c r="AH238" s="47">
        <v>1</v>
      </c>
      <c r="AI238" s="47">
        <v>1</v>
      </c>
    </row>
    <row r="239" spans="1:35" x14ac:dyDescent="0.35">
      <c r="A239" s="47">
        <v>12</v>
      </c>
      <c r="B239" s="53">
        <v>184548</v>
      </c>
      <c r="C239" s="53">
        <v>1881348</v>
      </c>
      <c r="D239" s="49" t="s">
        <v>74</v>
      </c>
      <c r="E239" s="48" t="s">
        <v>514</v>
      </c>
      <c r="F239" s="47">
        <v>0</v>
      </c>
      <c r="G239" s="47">
        <v>0</v>
      </c>
      <c r="H239" s="47">
        <v>1</v>
      </c>
      <c r="I239" s="47">
        <v>1</v>
      </c>
      <c r="J239" s="47">
        <v>1</v>
      </c>
      <c r="K239" s="47">
        <v>1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1</v>
      </c>
      <c r="U239" s="47">
        <v>0</v>
      </c>
      <c r="V239" s="47">
        <v>0</v>
      </c>
      <c r="W239" s="47">
        <v>0</v>
      </c>
      <c r="X239" s="47">
        <v>-1</v>
      </c>
      <c r="Y239" s="47">
        <v>-1</v>
      </c>
      <c r="Z239" s="47">
        <v>0</v>
      </c>
      <c r="AA239" s="47">
        <v>0</v>
      </c>
      <c r="AB239" s="47">
        <v>1</v>
      </c>
      <c r="AC239" s="47">
        <v>0</v>
      </c>
      <c r="AD239" s="47">
        <v>0</v>
      </c>
      <c r="AE239" s="47">
        <v>0</v>
      </c>
      <c r="AF239" s="47">
        <v>0</v>
      </c>
      <c r="AG239" s="47">
        <v>0</v>
      </c>
      <c r="AH239" s="47">
        <v>0</v>
      </c>
      <c r="AI239" s="47">
        <v>0</v>
      </c>
    </row>
    <row r="240" spans="1:35" x14ac:dyDescent="0.35">
      <c r="A240" s="47">
        <v>18</v>
      </c>
      <c r="B240" s="53">
        <v>39535171</v>
      </c>
      <c r="C240" s="53">
        <v>39667794</v>
      </c>
      <c r="D240" s="49" t="s">
        <v>332</v>
      </c>
      <c r="E240" s="48" t="s">
        <v>515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-1</v>
      </c>
      <c r="X240" s="47">
        <v>0</v>
      </c>
      <c r="Y240" s="47">
        <v>0</v>
      </c>
      <c r="Z240" s="47">
        <v>0</v>
      </c>
      <c r="AA240" s="47">
        <v>0</v>
      </c>
      <c r="AB240" s="47">
        <v>0</v>
      </c>
      <c r="AC240" s="47">
        <v>1</v>
      </c>
      <c r="AD240" s="47">
        <v>0</v>
      </c>
      <c r="AE240" s="47">
        <v>0</v>
      </c>
      <c r="AF240" s="47">
        <v>0</v>
      </c>
      <c r="AG240" s="47">
        <v>0</v>
      </c>
      <c r="AH240" s="47">
        <v>0</v>
      </c>
      <c r="AI240" s="47">
        <v>0</v>
      </c>
    </row>
    <row r="241" spans="1:35" x14ac:dyDescent="0.35">
      <c r="A241" s="47">
        <v>3</v>
      </c>
      <c r="B241" s="53">
        <v>17886592</v>
      </c>
      <c r="C241" s="53">
        <v>178957881</v>
      </c>
      <c r="D241" s="49" t="s">
        <v>67</v>
      </c>
      <c r="E241" s="48" t="s">
        <v>516</v>
      </c>
      <c r="F241" s="47">
        <v>0</v>
      </c>
      <c r="G241" s="47">
        <v>0</v>
      </c>
      <c r="H241" s="47">
        <v>1</v>
      </c>
      <c r="I241" s="47">
        <v>1</v>
      </c>
      <c r="J241" s="47">
        <v>1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1</v>
      </c>
      <c r="Q241" s="47">
        <v>0</v>
      </c>
      <c r="R241" s="47">
        <v>0</v>
      </c>
      <c r="S241" s="47">
        <v>1</v>
      </c>
      <c r="T241" s="47">
        <v>1</v>
      </c>
      <c r="U241" s="47">
        <v>1</v>
      </c>
      <c r="V241" s="47">
        <v>0</v>
      </c>
      <c r="W241" s="47">
        <v>0</v>
      </c>
      <c r="X241" s="47">
        <v>1</v>
      </c>
      <c r="Y241" s="47">
        <v>1</v>
      </c>
      <c r="Z241" s="47">
        <v>0</v>
      </c>
      <c r="AA241" s="47">
        <v>1</v>
      </c>
      <c r="AB241" s="47">
        <v>0</v>
      </c>
      <c r="AC241" s="47">
        <v>0</v>
      </c>
      <c r="AD241" s="47">
        <v>0</v>
      </c>
      <c r="AE241" s="47">
        <v>0</v>
      </c>
      <c r="AF241" s="47">
        <v>2</v>
      </c>
      <c r="AG241" s="47">
        <v>2</v>
      </c>
      <c r="AH241" s="47">
        <v>1</v>
      </c>
      <c r="AI241" s="47">
        <v>1</v>
      </c>
    </row>
    <row r="242" spans="1:35" x14ac:dyDescent="0.35">
      <c r="A242" s="47">
        <v>3</v>
      </c>
      <c r="B242" s="53">
        <v>13837286</v>
      </c>
      <c r="C242" s="53">
        <v>13855378</v>
      </c>
      <c r="D242" s="49" t="s">
        <v>176</v>
      </c>
      <c r="E242" s="48" t="s">
        <v>410</v>
      </c>
      <c r="F242" s="47">
        <v>-1</v>
      </c>
      <c r="G242" s="47">
        <v>0</v>
      </c>
      <c r="H242" s="47">
        <v>0</v>
      </c>
      <c r="I242" s="47">
        <v>0</v>
      </c>
      <c r="J242" s="47">
        <v>1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1</v>
      </c>
      <c r="T242" s="47">
        <v>1</v>
      </c>
      <c r="U242" s="47">
        <v>1</v>
      </c>
      <c r="V242" s="47">
        <v>0</v>
      </c>
      <c r="W242" s="47">
        <v>1</v>
      </c>
      <c r="X242" s="47">
        <v>2</v>
      </c>
      <c r="Y242" s="47">
        <v>2</v>
      </c>
      <c r="Z242" s="47">
        <v>0</v>
      </c>
      <c r="AA242" s="47">
        <v>0</v>
      </c>
      <c r="AB242" s="47">
        <v>0</v>
      </c>
      <c r="AC242" s="47">
        <v>0</v>
      </c>
      <c r="AD242" s="47">
        <v>0</v>
      </c>
      <c r="AE242" s="47">
        <v>0</v>
      </c>
      <c r="AF242" s="47">
        <v>-1</v>
      </c>
      <c r="AG242" s="47">
        <v>0</v>
      </c>
      <c r="AH242" s="47">
        <v>0</v>
      </c>
      <c r="AI242" s="47">
        <v>0</v>
      </c>
    </row>
    <row r="243" spans="1:35" x14ac:dyDescent="0.35">
      <c r="A243" s="47">
        <v>1</v>
      </c>
      <c r="B243" s="53">
        <v>971179</v>
      </c>
      <c r="C243" s="53">
        <v>9789172</v>
      </c>
      <c r="D243" s="49" t="s">
        <v>333</v>
      </c>
      <c r="E243" s="48" t="s">
        <v>503</v>
      </c>
      <c r="F243" s="47">
        <v>0</v>
      </c>
      <c r="G243" s="47">
        <v>0</v>
      </c>
      <c r="H243" s="47">
        <v>-1</v>
      </c>
      <c r="I243" s="47">
        <v>-1</v>
      </c>
      <c r="J243" s="47">
        <v>0</v>
      </c>
      <c r="K243" s="47">
        <v>-1</v>
      </c>
      <c r="L243" s="47">
        <v>0</v>
      </c>
      <c r="M243" s="47">
        <v>-1</v>
      </c>
      <c r="N243" s="47">
        <v>-1</v>
      </c>
      <c r="O243" s="47">
        <v>-1</v>
      </c>
      <c r="P243" s="47">
        <v>-1</v>
      </c>
      <c r="Q243" s="47">
        <v>-1</v>
      </c>
      <c r="R243" s="47">
        <v>0</v>
      </c>
      <c r="S243" s="47">
        <v>0</v>
      </c>
      <c r="T243" s="47">
        <v>-1</v>
      </c>
      <c r="U243" s="47">
        <v>-1</v>
      </c>
      <c r="V243" s="47">
        <v>0</v>
      </c>
      <c r="W243" s="47">
        <v>0</v>
      </c>
      <c r="X243" s="47">
        <v>0</v>
      </c>
      <c r="Y243" s="47">
        <v>-1</v>
      </c>
      <c r="Z243" s="47">
        <v>0</v>
      </c>
      <c r="AA243" s="47">
        <v>0</v>
      </c>
      <c r="AB243" s="47">
        <v>1</v>
      </c>
      <c r="AC243" s="47">
        <v>0</v>
      </c>
      <c r="AD243" s="47">
        <v>0</v>
      </c>
      <c r="AE243" s="47">
        <v>0</v>
      </c>
      <c r="AF243" s="47">
        <v>1</v>
      </c>
      <c r="AG243" s="47">
        <v>1</v>
      </c>
      <c r="AH243" s="47">
        <v>1</v>
      </c>
      <c r="AI243" s="47">
        <v>0</v>
      </c>
    </row>
    <row r="244" spans="1:35" x14ac:dyDescent="0.35">
      <c r="A244" s="47">
        <v>7</v>
      </c>
      <c r="B244" s="53">
        <v>1655723</v>
      </c>
      <c r="C244" s="53">
        <v>1654759</v>
      </c>
      <c r="D244" s="49" t="s">
        <v>102</v>
      </c>
      <c r="E244" s="48" t="s">
        <v>410</v>
      </c>
      <c r="F244" s="47">
        <v>0</v>
      </c>
      <c r="G244" s="47">
        <v>0</v>
      </c>
      <c r="H244" s="47">
        <v>1</v>
      </c>
      <c r="I244" s="47">
        <v>1</v>
      </c>
      <c r="J244" s="47">
        <v>1</v>
      </c>
      <c r="K244" s="47">
        <v>0</v>
      </c>
      <c r="L244" s="47">
        <v>0</v>
      </c>
      <c r="M244" s="47">
        <v>0</v>
      </c>
      <c r="N244" s="47">
        <v>1</v>
      </c>
      <c r="O244" s="47">
        <v>0</v>
      </c>
      <c r="P244" s="47">
        <v>-1</v>
      </c>
      <c r="Q244" s="47">
        <v>0</v>
      </c>
      <c r="R244" s="47">
        <v>0</v>
      </c>
      <c r="S244" s="47">
        <v>0</v>
      </c>
      <c r="T244" s="47">
        <v>1</v>
      </c>
      <c r="U244" s="47">
        <v>0</v>
      </c>
      <c r="V244" s="47">
        <v>0</v>
      </c>
      <c r="W244" s="47">
        <v>1</v>
      </c>
      <c r="X244" s="47">
        <v>0</v>
      </c>
      <c r="Y244" s="47">
        <v>0</v>
      </c>
      <c r="Z244" s="47">
        <v>1</v>
      </c>
      <c r="AA244" s="47">
        <v>1</v>
      </c>
      <c r="AB244" s="47">
        <v>1</v>
      </c>
      <c r="AC244" s="47">
        <v>0</v>
      </c>
      <c r="AD244" s="47">
        <v>0</v>
      </c>
      <c r="AE244" s="47">
        <v>0</v>
      </c>
      <c r="AF244" s="47">
        <v>0</v>
      </c>
      <c r="AG244" s="47">
        <v>1</v>
      </c>
      <c r="AH244" s="47">
        <v>0</v>
      </c>
      <c r="AI244" s="47">
        <v>0</v>
      </c>
    </row>
    <row r="245" spans="1:35" x14ac:dyDescent="0.35">
      <c r="A245" s="47">
        <v>5</v>
      </c>
      <c r="B245" s="53">
        <v>67511548</v>
      </c>
      <c r="C245" s="53">
        <v>67597649</v>
      </c>
      <c r="D245" s="49" t="s">
        <v>105</v>
      </c>
      <c r="E245" s="48" t="s">
        <v>426</v>
      </c>
      <c r="F245" s="47">
        <v>1</v>
      </c>
      <c r="G245" s="47">
        <v>0</v>
      </c>
      <c r="H245" s="47">
        <v>-1</v>
      </c>
      <c r="I245" s="47">
        <v>1</v>
      </c>
      <c r="J245" s="47">
        <v>0</v>
      </c>
      <c r="K245" s="47">
        <v>0</v>
      </c>
      <c r="L245" s="47">
        <v>-1</v>
      </c>
      <c r="M245" s="47">
        <v>0</v>
      </c>
      <c r="N245" s="47">
        <v>0</v>
      </c>
      <c r="O245" s="47">
        <v>1</v>
      </c>
      <c r="P245" s="47">
        <v>1</v>
      </c>
      <c r="Q245" s="47">
        <v>1</v>
      </c>
      <c r="R245" s="47">
        <v>0</v>
      </c>
      <c r="S245" s="47">
        <v>0</v>
      </c>
      <c r="T245" s="47">
        <v>0</v>
      </c>
      <c r="U245" s="47">
        <v>1</v>
      </c>
      <c r="V245" s="47">
        <v>1</v>
      </c>
      <c r="W245" s="47">
        <v>0</v>
      </c>
      <c r="X245" s="47">
        <v>-1</v>
      </c>
      <c r="Y245" s="47">
        <v>-1</v>
      </c>
      <c r="Z245" s="47">
        <v>0</v>
      </c>
      <c r="AA245" s="47">
        <v>0</v>
      </c>
      <c r="AB245" s="47">
        <v>0</v>
      </c>
      <c r="AC245" s="47">
        <v>0</v>
      </c>
      <c r="AD245" s="47">
        <v>0</v>
      </c>
      <c r="AE245" s="47">
        <v>0</v>
      </c>
      <c r="AF245" s="47">
        <v>0</v>
      </c>
      <c r="AG245" s="47">
        <v>0</v>
      </c>
      <c r="AH245" s="47">
        <v>0</v>
      </c>
      <c r="AI245" s="47">
        <v>1</v>
      </c>
    </row>
    <row r="246" spans="1:35" x14ac:dyDescent="0.35">
      <c r="A246" s="47">
        <v>19</v>
      </c>
      <c r="B246" s="53">
        <v>18263928</v>
      </c>
      <c r="C246" s="53">
        <v>1828135</v>
      </c>
      <c r="D246" s="49" t="s">
        <v>168</v>
      </c>
      <c r="E246" s="48" t="s">
        <v>489</v>
      </c>
      <c r="F246" s="47">
        <v>1</v>
      </c>
      <c r="G246" s="47">
        <v>0</v>
      </c>
      <c r="H246" s="47">
        <v>0</v>
      </c>
      <c r="I246" s="47">
        <v>0</v>
      </c>
      <c r="J246" s="47">
        <v>-1</v>
      </c>
      <c r="K246" s="47">
        <v>-1</v>
      </c>
      <c r="L246" s="47">
        <v>-1</v>
      </c>
      <c r="M246" s="47">
        <v>0</v>
      </c>
      <c r="N246" s="47">
        <v>-1</v>
      </c>
      <c r="O246" s="47">
        <v>-1</v>
      </c>
      <c r="P246" s="47">
        <v>0</v>
      </c>
      <c r="Q246" s="47">
        <v>0</v>
      </c>
      <c r="R246" s="47">
        <v>0</v>
      </c>
      <c r="S246" s="47">
        <v>0</v>
      </c>
      <c r="T246" s="47">
        <v>-1</v>
      </c>
      <c r="U246" s="47">
        <v>-1</v>
      </c>
      <c r="V246" s="47">
        <v>0</v>
      </c>
      <c r="W246" s="47">
        <v>1</v>
      </c>
      <c r="X246" s="47">
        <v>-1</v>
      </c>
      <c r="Y246" s="47">
        <v>-1</v>
      </c>
      <c r="Z246" s="47">
        <v>0</v>
      </c>
      <c r="AA246" s="47">
        <v>0</v>
      </c>
      <c r="AB246" s="47">
        <v>1</v>
      </c>
      <c r="AC246" s="47">
        <v>1</v>
      </c>
      <c r="AD246" s="47">
        <v>1</v>
      </c>
      <c r="AE246" s="47">
        <v>0</v>
      </c>
      <c r="AF246" s="47">
        <v>0</v>
      </c>
      <c r="AG246" s="47">
        <v>0</v>
      </c>
      <c r="AH246" s="47">
        <v>1</v>
      </c>
      <c r="AI246" s="47">
        <v>0</v>
      </c>
    </row>
    <row r="247" spans="1:35" x14ac:dyDescent="0.35">
      <c r="A247" s="47">
        <v>1</v>
      </c>
      <c r="B247" s="53">
        <v>4655812</v>
      </c>
      <c r="C247" s="53">
        <v>4664216</v>
      </c>
      <c r="D247" s="49" t="s">
        <v>334</v>
      </c>
      <c r="E247" s="48" t="s">
        <v>504</v>
      </c>
      <c r="F247" s="47">
        <v>1</v>
      </c>
      <c r="G247" s="47">
        <v>0</v>
      </c>
      <c r="H247" s="47">
        <v>1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47">
        <v>0</v>
      </c>
      <c r="W247" s="47">
        <v>1</v>
      </c>
      <c r="X247" s="47">
        <v>0</v>
      </c>
      <c r="Y247" s="47">
        <v>0</v>
      </c>
      <c r="Z247" s="47">
        <v>0</v>
      </c>
      <c r="AA247" s="47">
        <v>0</v>
      </c>
      <c r="AB247" s="47">
        <v>1</v>
      </c>
      <c r="AC247" s="47">
        <v>0</v>
      </c>
      <c r="AD247" s="47">
        <v>1</v>
      </c>
      <c r="AE247" s="47">
        <v>0</v>
      </c>
      <c r="AF247" s="47">
        <v>0</v>
      </c>
      <c r="AG247" s="47">
        <v>0</v>
      </c>
      <c r="AH247" s="47">
        <v>0</v>
      </c>
      <c r="AI247" s="47">
        <v>0</v>
      </c>
    </row>
    <row r="248" spans="1:35" x14ac:dyDescent="0.35">
      <c r="A248" s="47">
        <v>6</v>
      </c>
      <c r="B248" s="53">
        <v>37137979</v>
      </c>
      <c r="C248" s="53">
        <v>3714322</v>
      </c>
      <c r="D248" s="49" t="s">
        <v>335</v>
      </c>
      <c r="E248" s="48" t="s">
        <v>438</v>
      </c>
      <c r="F248" s="47">
        <v>2</v>
      </c>
      <c r="G248" s="47">
        <v>0</v>
      </c>
      <c r="H248" s="47">
        <v>0</v>
      </c>
      <c r="I248" s="47">
        <v>1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-1</v>
      </c>
      <c r="Q248" s="47">
        <v>0</v>
      </c>
      <c r="R248" s="47">
        <v>1</v>
      </c>
      <c r="S248" s="47">
        <v>1</v>
      </c>
      <c r="T248" s="47">
        <v>0</v>
      </c>
      <c r="U248" s="47">
        <v>1</v>
      </c>
      <c r="V248" s="47">
        <v>0</v>
      </c>
      <c r="W248" s="47">
        <v>0</v>
      </c>
      <c r="X248" s="47">
        <v>0</v>
      </c>
      <c r="Y248" s="47">
        <v>0</v>
      </c>
      <c r="Z248" s="47">
        <v>1</v>
      </c>
      <c r="AA248" s="47">
        <v>1</v>
      </c>
      <c r="AB248" s="47">
        <v>0</v>
      </c>
      <c r="AC248" s="47">
        <v>0</v>
      </c>
      <c r="AD248" s="47">
        <v>-1</v>
      </c>
      <c r="AE248" s="47">
        <v>0</v>
      </c>
      <c r="AF248" s="47">
        <v>1</v>
      </c>
      <c r="AG248" s="47">
        <v>1</v>
      </c>
      <c r="AH248" s="47">
        <v>-1</v>
      </c>
      <c r="AI248" s="47">
        <v>0</v>
      </c>
    </row>
    <row r="249" spans="1:35" x14ac:dyDescent="0.35">
      <c r="A249" s="47">
        <v>5</v>
      </c>
      <c r="B249" s="53">
        <v>5774989</v>
      </c>
      <c r="C249" s="53">
        <v>5775687</v>
      </c>
      <c r="D249" s="49" t="s">
        <v>336</v>
      </c>
      <c r="E249" s="48" t="s">
        <v>401</v>
      </c>
      <c r="F249" s="47">
        <v>1</v>
      </c>
      <c r="G249" s="47">
        <v>0</v>
      </c>
      <c r="H249" s="47">
        <v>-1</v>
      </c>
      <c r="I249" s="47">
        <v>0</v>
      </c>
      <c r="J249" s="47">
        <v>0</v>
      </c>
      <c r="K249" s="47">
        <v>-1</v>
      </c>
      <c r="L249" s="47">
        <v>-1</v>
      </c>
      <c r="M249" s="47">
        <v>0</v>
      </c>
      <c r="N249" s="47">
        <v>0</v>
      </c>
      <c r="O249" s="47">
        <v>1</v>
      </c>
      <c r="P249" s="47">
        <v>1</v>
      </c>
      <c r="Q249" s="47">
        <v>1</v>
      </c>
      <c r="R249" s="47">
        <v>1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47">
        <v>-1</v>
      </c>
      <c r="Y249" s="47">
        <v>-1</v>
      </c>
      <c r="Z249" s="47">
        <v>0</v>
      </c>
      <c r="AA249" s="47">
        <v>0</v>
      </c>
      <c r="AB249" s="47">
        <v>0</v>
      </c>
      <c r="AC249" s="47">
        <v>0</v>
      </c>
      <c r="AD249" s="47">
        <v>0</v>
      </c>
      <c r="AE249" s="47">
        <v>0</v>
      </c>
      <c r="AF249" s="47">
        <v>0</v>
      </c>
      <c r="AG249" s="47">
        <v>0</v>
      </c>
      <c r="AH249" s="47">
        <v>0</v>
      </c>
      <c r="AI249" s="47">
        <v>1</v>
      </c>
    </row>
    <row r="250" spans="1:35" x14ac:dyDescent="0.35">
      <c r="A250" s="47">
        <v>18</v>
      </c>
      <c r="B250" s="53">
        <v>5756718</v>
      </c>
      <c r="C250" s="53">
        <v>57571538</v>
      </c>
      <c r="D250" s="49" t="s">
        <v>337</v>
      </c>
      <c r="E250" s="48" t="s">
        <v>517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-1</v>
      </c>
      <c r="O250" s="47">
        <v>0</v>
      </c>
      <c r="P250" s="47">
        <v>-1</v>
      </c>
      <c r="Q250" s="47">
        <v>0</v>
      </c>
      <c r="R250" s="47">
        <v>0</v>
      </c>
      <c r="S250" s="47">
        <v>0</v>
      </c>
      <c r="T250" s="47">
        <v>-1</v>
      </c>
      <c r="U250" s="47">
        <v>0</v>
      </c>
      <c r="V250" s="47">
        <v>0</v>
      </c>
      <c r="W250" s="47">
        <v>-1</v>
      </c>
      <c r="X250" s="47">
        <v>0</v>
      </c>
      <c r="Y250" s="47">
        <v>0</v>
      </c>
      <c r="Z250" s="47">
        <v>0</v>
      </c>
      <c r="AA250" s="47">
        <v>0</v>
      </c>
      <c r="AB250" s="47">
        <v>-1</v>
      </c>
      <c r="AC250" s="47">
        <v>-1</v>
      </c>
      <c r="AD250" s="47">
        <v>-1</v>
      </c>
      <c r="AE250" s="47">
        <v>0</v>
      </c>
      <c r="AF250" s="47">
        <v>0</v>
      </c>
      <c r="AG250" s="47">
        <v>0</v>
      </c>
      <c r="AH250" s="47">
        <v>0</v>
      </c>
      <c r="AI250" s="47">
        <v>0</v>
      </c>
    </row>
    <row r="251" spans="1:35" x14ac:dyDescent="0.35">
      <c r="A251" s="47">
        <v>2</v>
      </c>
      <c r="B251" s="53">
        <v>1964917</v>
      </c>
      <c r="C251" s="53">
        <v>19742355</v>
      </c>
      <c r="D251" s="49" t="s">
        <v>338</v>
      </c>
      <c r="E251" s="48" t="s">
        <v>518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0</v>
      </c>
      <c r="V251" s="47">
        <v>0</v>
      </c>
      <c r="W251" s="47">
        <v>0</v>
      </c>
      <c r="X251" s="47">
        <v>0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7">
        <v>0</v>
      </c>
      <c r="AE251" s="47">
        <v>0</v>
      </c>
      <c r="AF251" s="47">
        <v>0</v>
      </c>
      <c r="AG251" s="47">
        <v>0</v>
      </c>
      <c r="AH251" s="47">
        <v>0</v>
      </c>
      <c r="AI251" s="47">
        <v>0</v>
      </c>
    </row>
    <row r="252" spans="1:35" x14ac:dyDescent="0.35">
      <c r="A252" s="47">
        <v>7</v>
      </c>
      <c r="B252" s="53">
        <v>61287</v>
      </c>
      <c r="C252" s="53">
        <v>648756</v>
      </c>
      <c r="D252" s="49" t="s">
        <v>339</v>
      </c>
      <c r="E252" s="48" t="s">
        <v>446</v>
      </c>
      <c r="F252" s="47">
        <v>-1</v>
      </c>
      <c r="G252" s="47">
        <v>0</v>
      </c>
      <c r="H252" s="47">
        <v>-1</v>
      </c>
      <c r="I252" s="47">
        <v>-1</v>
      </c>
      <c r="J252" s="47">
        <v>1</v>
      </c>
      <c r="K252" s="47">
        <v>0</v>
      </c>
      <c r="L252" s="47">
        <v>0</v>
      </c>
      <c r="M252" s="47">
        <v>0</v>
      </c>
      <c r="N252" s="47">
        <v>1</v>
      </c>
      <c r="O252" s="47">
        <v>0</v>
      </c>
      <c r="P252" s="47">
        <v>0</v>
      </c>
      <c r="Q252" s="47">
        <v>1</v>
      </c>
      <c r="R252" s="47">
        <v>0</v>
      </c>
      <c r="S252" s="47">
        <v>0</v>
      </c>
      <c r="T252" s="47">
        <v>0</v>
      </c>
      <c r="U252" s="47">
        <v>0</v>
      </c>
      <c r="V252" s="47">
        <v>0</v>
      </c>
      <c r="W252" s="47">
        <v>0</v>
      </c>
      <c r="X252" s="47">
        <v>-1</v>
      </c>
      <c r="Y252" s="47">
        <v>-1</v>
      </c>
      <c r="Z252" s="47">
        <v>0</v>
      </c>
      <c r="AA252" s="47">
        <v>0</v>
      </c>
      <c r="AB252" s="47">
        <v>1</v>
      </c>
      <c r="AC252" s="47">
        <v>0</v>
      </c>
      <c r="AD252" s="47">
        <v>0</v>
      </c>
      <c r="AE252" s="47">
        <v>0</v>
      </c>
      <c r="AF252" s="47">
        <v>0</v>
      </c>
      <c r="AG252" s="47">
        <v>0</v>
      </c>
      <c r="AH252" s="47">
        <v>1</v>
      </c>
      <c r="AI252" s="47">
        <v>0</v>
      </c>
    </row>
    <row r="253" spans="1:35" x14ac:dyDescent="0.35">
      <c r="A253" s="47">
        <v>6</v>
      </c>
      <c r="B253" s="53">
        <v>897947</v>
      </c>
      <c r="C253" s="53">
        <v>89794879</v>
      </c>
      <c r="D253" s="49" t="s">
        <v>340</v>
      </c>
      <c r="E253" s="48" t="s">
        <v>500</v>
      </c>
      <c r="F253" s="47">
        <v>2</v>
      </c>
      <c r="G253" s="47">
        <v>0</v>
      </c>
      <c r="H253" s="47">
        <v>0</v>
      </c>
      <c r="I253" s="47">
        <v>1</v>
      </c>
      <c r="J253" s="47">
        <v>-1</v>
      </c>
      <c r="K253" s="47">
        <v>-1</v>
      </c>
      <c r="L253" s="47">
        <v>0</v>
      </c>
      <c r="M253" s="47">
        <v>0</v>
      </c>
      <c r="N253" s="47">
        <v>0</v>
      </c>
      <c r="O253" s="47">
        <v>0</v>
      </c>
      <c r="P253" s="47">
        <v>-1</v>
      </c>
      <c r="Q253" s="47">
        <v>0</v>
      </c>
      <c r="R253" s="47">
        <v>1</v>
      </c>
      <c r="S253" s="47">
        <v>0</v>
      </c>
      <c r="T253" s="47">
        <v>0</v>
      </c>
      <c r="U253" s="47">
        <v>0</v>
      </c>
      <c r="V253" s="47">
        <v>0</v>
      </c>
      <c r="W253" s="47">
        <v>0</v>
      </c>
      <c r="X253" s="47">
        <v>-1</v>
      </c>
      <c r="Y253" s="47">
        <v>0</v>
      </c>
      <c r="Z253" s="47">
        <v>1</v>
      </c>
      <c r="AA253" s="47">
        <v>1</v>
      </c>
      <c r="AB253" s="47">
        <v>0</v>
      </c>
      <c r="AC253" s="47">
        <v>0</v>
      </c>
      <c r="AD253" s="47">
        <v>-1</v>
      </c>
      <c r="AE253" s="47">
        <v>0</v>
      </c>
      <c r="AF253" s="47">
        <v>1</v>
      </c>
      <c r="AG253" s="47">
        <v>1</v>
      </c>
      <c r="AH253" s="47">
        <v>-1</v>
      </c>
      <c r="AI253" s="47">
        <v>1</v>
      </c>
    </row>
    <row r="254" spans="1:35" x14ac:dyDescent="0.35">
      <c r="A254" s="47">
        <v>12</v>
      </c>
      <c r="B254" s="53">
        <v>1332348</v>
      </c>
      <c r="C254" s="53">
        <v>133263951</v>
      </c>
      <c r="D254" s="49" t="s">
        <v>88</v>
      </c>
      <c r="E254" s="48" t="s">
        <v>519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0</v>
      </c>
      <c r="V254" s="47">
        <v>0</v>
      </c>
      <c r="W254" s="47">
        <v>0</v>
      </c>
      <c r="X254" s="47">
        <v>0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7">
        <v>0</v>
      </c>
      <c r="AE254" s="47">
        <v>0</v>
      </c>
      <c r="AF254" s="47">
        <v>-1</v>
      </c>
      <c r="AG254" s="47">
        <v>-1</v>
      </c>
      <c r="AH254" s="47">
        <v>1</v>
      </c>
      <c r="AI254" s="47">
        <v>0</v>
      </c>
    </row>
    <row r="255" spans="1:35" x14ac:dyDescent="0.35">
      <c r="A255" s="47">
        <v>19</v>
      </c>
      <c r="B255" s="53">
        <v>52693292</v>
      </c>
      <c r="C255" s="53">
        <v>5273687</v>
      </c>
      <c r="D255" s="49" t="s">
        <v>169</v>
      </c>
      <c r="E255" s="48" t="s">
        <v>520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-1</v>
      </c>
      <c r="N255" s="47">
        <v>1</v>
      </c>
      <c r="O255" s="47">
        <v>0</v>
      </c>
      <c r="P255" s="47">
        <v>0</v>
      </c>
      <c r="Q255" s="47">
        <v>0</v>
      </c>
      <c r="R255" s="47">
        <v>1</v>
      </c>
      <c r="S255" s="47">
        <v>0</v>
      </c>
      <c r="T255" s="47">
        <v>1</v>
      </c>
      <c r="U255" s="47">
        <v>0</v>
      </c>
      <c r="V255" s="47">
        <v>0</v>
      </c>
      <c r="W255" s="47">
        <v>0</v>
      </c>
      <c r="X255" s="47">
        <v>0</v>
      </c>
      <c r="Y255" s="47">
        <v>0</v>
      </c>
      <c r="Z255" s="47">
        <v>-1</v>
      </c>
      <c r="AA255" s="47">
        <v>-1</v>
      </c>
      <c r="AB255" s="47">
        <v>0</v>
      </c>
      <c r="AC255" s="47">
        <v>0</v>
      </c>
      <c r="AD255" s="47">
        <v>-1</v>
      </c>
      <c r="AE255" s="47">
        <v>0</v>
      </c>
      <c r="AF255" s="47">
        <v>0</v>
      </c>
      <c r="AG255" s="47">
        <v>0</v>
      </c>
      <c r="AH255" s="47">
        <v>1</v>
      </c>
      <c r="AI255" s="47">
        <v>1</v>
      </c>
    </row>
    <row r="256" spans="1:35" x14ac:dyDescent="0.35">
      <c r="A256" s="47">
        <v>6</v>
      </c>
      <c r="B256" s="53">
        <v>16534195</v>
      </c>
      <c r="C256" s="53">
        <v>16557814</v>
      </c>
      <c r="D256" s="49" t="s">
        <v>45</v>
      </c>
      <c r="E256" s="48" t="s">
        <v>502</v>
      </c>
      <c r="F256" s="47">
        <v>0</v>
      </c>
      <c r="G256" s="47">
        <v>0</v>
      </c>
      <c r="H256" s="47">
        <v>0</v>
      </c>
      <c r="I256" s="47">
        <v>1</v>
      </c>
      <c r="J256" s="47">
        <v>0</v>
      </c>
      <c r="K256" s="47">
        <v>1</v>
      </c>
      <c r="L256" s="47">
        <v>1</v>
      </c>
      <c r="M256" s="47">
        <v>0</v>
      </c>
      <c r="N256" s="47">
        <v>0</v>
      </c>
      <c r="O256" s="47">
        <v>0</v>
      </c>
      <c r="P256" s="47">
        <v>-1</v>
      </c>
      <c r="Q256" s="47">
        <v>1</v>
      </c>
      <c r="R256" s="47">
        <v>1</v>
      </c>
      <c r="S256" s="47">
        <v>0</v>
      </c>
      <c r="T256" s="47">
        <v>0</v>
      </c>
      <c r="U256" s="47">
        <v>0</v>
      </c>
      <c r="V256" s="47">
        <v>0</v>
      </c>
      <c r="W256" s="47">
        <v>0</v>
      </c>
      <c r="X256" s="47">
        <v>0</v>
      </c>
      <c r="Y256" s="47">
        <v>0</v>
      </c>
      <c r="Z256" s="47">
        <v>1</v>
      </c>
      <c r="AA256" s="47">
        <v>1</v>
      </c>
      <c r="AB256" s="47">
        <v>0</v>
      </c>
      <c r="AC256" s="47">
        <v>0</v>
      </c>
      <c r="AD256" s="47">
        <v>-1</v>
      </c>
      <c r="AE256" s="47">
        <v>1</v>
      </c>
      <c r="AF256" s="47">
        <v>2</v>
      </c>
      <c r="AG256" s="47">
        <v>2</v>
      </c>
      <c r="AH256" s="47">
        <v>-1</v>
      </c>
      <c r="AI256" s="47">
        <v>1</v>
      </c>
    </row>
    <row r="257" spans="1:35" x14ac:dyDescent="0.35">
      <c r="A257" s="47">
        <v>17</v>
      </c>
      <c r="B257" s="53">
        <v>6657921</v>
      </c>
      <c r="C257" s="53">
        <v>6654746</v>
      </c>
      <c r="D257" s="49" t="s">
        <v>163</v>
      </c>
      <c r="E257" s="48" t="s">
        <v>441</v>
      </c>
      <c r="F257" s="47">
        <v>1</v>
      </c>
      <c r="G257" s="47">
        <v>0</v>
      </c>
      <c r="H257" s="47">
        <v>0</v>
      </c>
      <c r="I257" s="47">
        <v>0</v>
      </c>
      <c r="J257" s="47">
        <v>1</v>
      </c>
      <c r="K257" s="47">
        <v>0</v>
      </c>
      <c r="L257" s="47">
        <v>0</v>
      </c>
      <c r="M257" s="47">
        <v>1</v>
      </c>
      <c r="N257" s="47">
        <v>0</v>
      </c>
      <c r="O257" s="47">
        <v>1</v>
      </c>
      <c r="P257" s="47">
        <v>1</v>
      </c>
      <c r="Q257" s="47">
        <v>0</v>
      </c>
      <c r="R257" s="47">
        <v>0</v>
      </c>
      <c r="S257" s="47">
        <v>0</v>
      </c>
      <c r="T257" s="47">
        <v>1</v>
      </c>
      <c r="U257" s="47">
        <v>2</v>
      </c>
      <c r="V257" s="47">
        <v>0</v>
      </c>
      <c r="W257" s="47">
        <v>1</v>
      </c>
      <c r="X257" s="47">
        <v>1</v>
      </c>
      <c r="Y257" s="47">
        <v>1</v>
      </c>
      <c r="Z257" s="47">
        <v>0</v>
      </c>
      <c r="AA257" s="47">
        <v>0</v>
      </c>
      <c r="AB257" s="47">
        <v>1</v>
      </c>
      <c r="AC257" s="47">
        <v>0</v>
      </c>
      <c r="AD257" s="47">
        <v>1</v>
      </c>
      <c r="AE257" s="47">
        <v>1</v>
      </c>
      <c r="AF257" s="47">
        <v>0</v>
      </c>
      <c r="AG257" s="47">
        <v>0</v>
      </c>
      <c r="AH257" s="47">
        <v>0</v>
      </c>
      <c r="AI257" s="47">
        <v>0</v>
      </c>
    </row>
    <row r="258" spans="1:35" x14ac:dyDescent="0.35">
      <c r="A258" s="47">
        <v>9</v>
      </c>
      <c r="B258" s="53">
        <v>9825262</v>
      </c>
      <c r="C258" s="53">
        <v>98279339</v>
      </c>
      <c r="D258" s="49" t="s">
        <v>76</v>
      </c>
      <c r="E258" s="48" t="s">
        <v>465</v>
      </c>
      <c r="F258" s="47">
        <v>-1</v>
      </c>
      <c r="G258" s="47">
        <v>0</v>
      </c>
      <c r="H258" s="47">
        <v>0</v>
      </c>
      <c r="I258" s="47">
        <v>0</v>
      </c>
      <c r="J258" s="47">
        <v>-1</v>
      </c>
      <c r="K258" s="47">
        <v>0</v>
      </c>
      <c r="L258" s="47">
        <v>0</v>
      </c>
      <c r="M258" s="47">
        <v>-1</v>
      </c>
      <c r="N258" s="47">
        <v>-1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7">
        <v>0</v>
      </c>
      <c r="X258" s="47">
        <v>0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7">
        <v>0</v>
      </c>
      <c r="AE258" s="47">
        <v>-1</v>
      </c>
      <c r="AF258" s="47">
        <v>-1</v>
      </c>
      <c r="AG258" s="47">
        <v>0</v>
      </c>
      <c r="AH258" s="47">
        <v>0</v>
      </c>
      <c r="AI258" s="47">
        <v>0</v>
      </c>
    </row>
    <row r="259" spans="1:35" x14ac:dyDescent="0.35">
      <c r="A259" s="47">
        <v>1</v>
      </c>
      <c r="B259" s="53">
        <v>8962287</v>
      </c>
      <c r="C259" s="53">
        <v>89731687</v>
      </c>
      <c r="D259" s="49" t="s">
        <v>152</v>
      </c>
      <c r="E259" s="48" t="s">
        <v>521</v>
      </c>
      <c r="F259" s="47">
        <v>1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-1</v>
      </c>
      <c r="M259" s="47">
        <v>0</v>
      </c>
      <c r="N259" s="47">
        <v>0</v>
      </c>
      <c r="O259" s="47">
        <v>0</v>
      </c>
      <c r="P259" s="47">
        <v>0</v>
      </c>
      <c r="Q259" s="47">
        <v>1</v>
      </c>
      <c r="R259" s="47">
        <v>0</v>
      </c>
      <c r="S259" s="47">
        <v>1</v>
      </c>
      <c r="T259" s="47">
        <v>0</v>
      </c>
      <c r="U259" s="47">
        <v>0</v>
      </c>
      <c r="V259" s="47">
        <v>0</v>
      </c>
      <c r="W259" s="47">
        <v>0</v>
      </c>
      <c r="X259" s="47">
        <v>0</v>
      </c>
      <c r="Y259" s="47">
        <v>0</v>
      </c>
      <c r="Z259" s="47">
        <v>1</v>
      </c>
      <c r="AA259" s="47">
        <v>0</v>
      </c>
      <c r="AB259" s="47">
        <v>-2</v>
      </c>
      <c r="AC259" s="47">
        <v>-1</v>
      </c>
      <c r="AD259" s="47">
        <v>-1</v>
      </c>
      <c r="AE259" s="47">
        <v>0</v>
      </c>
      <c r="AF259" s="47">
        <v>0</v>
      </c>
      <c r="AG259" s="47">
        <v>0</v>
      </c>
      <c r="AH259" s="47">
        <v>0</v>
      </c>
      <c r="AI259" s="47">
        <v>0</v>
      </c>
    </row>
    <row r="260" spans="1:35" x14ac:dyDescent="0.35">
      <c r="A260" s="47">
        <v>12</v>
      </c>
      <c r="B260" s="53">
        <v>112856155</v>
      </c>
      <c r="C260" s="53">
        <v>112947717</v>
      </c>
      <c r="D260" s="49" t="s">
        <v>341</v>
      </c>
      <c r="E260" s="48" t="s">
        <v>522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1</v>
      </c>
      <c r="M260" s="47">
        <v>-1</v>
      </c>
      <c r="N260" s="47">
        <v>0</v>
      </c>
      <c r="O260" s="47">
        <v>0</v>
      </c>
      <c r="P260" s="47">
        <v>1</v>
      </c>
      <c r="Q260" s="47">
        <v>1</v>
      </c>
      <c r="R260" s="47">
        <v>0</v>
      </c>
      <c r="S260" s="47">
        <v>1</v>
      </c>
      <c r="T260" s="47">
        <v>1</v>
      </c>
      <c r="U260" s="47">
        <v>0</v>
      </c>
      <c r="V260" s="47">
        <v>0</v>
      </c>
      <c r="W260" s="47">
        <v>0</v>
      </c>
      <c r="X260" s="47">
        <v>0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7">
        <v>0</v>
      </c>
      <c r="AE260" s="47">
        <v>0</v>
      </c>
      <c r="AF260" s="47">
        <v>0</v>
      </c>
      <c r="AG260" s="47">
        <v>-1</v>
      </c>
      <c r="AH260" s="47">
        <v>0</v>
      </c>
      <c r="AI260" s="47">
        <v>0</v>
      </c>
    </row>
    <row r="261" spans="1:35" x14ac:dyDescent="0.35">
      <c r="A261" s="47">
        <v>9</v>
      </c>
      <c r="B261" s="53">
        <v>8314246</v>
      </c>
      <c r="C261" s="53">
        <v>1612723</v>
      </c>
      <c r="D261" s="49" t="s">
        <v>134</v>
      </c>
      <c r="E261" s="48" t="s">
        <v>523</v>
      </c>
      <c r="F261" s="47">
        <v>-1</v>
      </c>
      <c r="G261" s="47">
        <v>0</v>
      </c>
      <c r="H261" s="47">
        <v>0</v>
      </c>
      <c r="I261" s="47">
        <v>0</v>
      </c>
      <c r="J261" s="47">
        <v>1</v>
      </c>
      <c r="K261" s="47">
        <v>1</v>
      </c>
      <c r="L261" s="47">
        <v>0</v>
      </c>
      <c r="M261" s="47">
        <v>0</v>
      </c>
      <c r="N261" s="47">
        <v>0</v>
      </c>
      <c r="O261" s="47">
        <v>0</v>
      </c>
      <c r="P261" s="47">
        <v>-1</v>
      </c>
      <c r="Q261" s="47">
        <v>-1</v>
      </c>
      <c r="R261" s="47">
        <v>-1</v>
      </c>
      <c r="S261" s="47">
        <v>-1</v>
      </c>
      <c r="T261" s="47">
        <v>0</v>
      </c>
      <c r="U261" s="47">
        <v>1</v>
      </c>
      <c r="V261" s="47">
        <v>0</v>
      </c>
      <c r="W261" s="47">
        <v>0</v>
      </c>
      <c r="X261" s="47">
        <v>1</v>
      </c>
      <c r="Y261" s="47">
        <v>1</v>
      </c>
      <c r="Z261" s="47">
        <v>1</v>
      </c>
      <c r="AA261" s="47">
        <v>0</v>
      </c>
      <c r="AB261" s="47">
        <v>0</v>
      </c>
      <c r="AC261" s="47">
        <v>0</v>
      </c>
      <c r="AD261" s="47">
        <v>-1</v>
      </c>
      <c r="AE261" s="47">
        <v>0</v>
      </c>
      <c r="AF261" s="47">
        <v>0</v>
      </c>
      <c r="AG261" s="47">
        <v>0</v>
      </c>
      <c r="AH261" s="47">
        <v>0</v>
      </c>
      <c r="AI261" s="47">
        <v>0</v>
      </c>
    </row>
    <row r="262" spans="1:35" x14ac:dyDescent="0.35">
      <c r="A262" s="47">
        <v>19</v>
      </c>
      <c r="B262" s="53">
        <v>515856</v>
      </c>
      <c r="C262" s="53">
        <v>534814</v>
      </c>
      <c r="D262" s="49" t="s">
        <v>170</v>
      </c>
      <c r="E262" s="48" t="s">
        <v>413</v>
      </c>
      <c r="F262" s="47">
        <v>0</v>
      </c>
      <c r="G262" s="47">
        <v>0</v>
      </c>
      <c r="H262" s="47">
        <v>-1</v>
      </c>
      <c r="I262" s="47">
        <v>-1</v>
      </c>
      <c r="J262" s="47">
        <v>0</v>
      </c>
      <c r="K262" s="47">
        <v>0</v>
      </c>
      <c r="L262" s="47">
        <v>1</v>
      </c>
      <c r="M262" s="47">
        <v>1</v>
      </c>
      <c r="N262" s="47">
        <v>0</v>
      </c>
      <c r="O262" s="47">
        <v>-1</v>
      </c>
      <c r="P262" s="47">
        <v>0</v>
      </c>
      <c r="Q262" s="47">
        <v>-1</v>
      </c>
      <c r="R262" s="47">
        <v>0</v>
      </c>
      <c r="S262" s="47">
        <v>0</v>
      </c>
      <c r="T262" s="47">
        <v>-1</v>
      </c>
      <c r="U262" s="47">
        <v>0</v>
      </c>
      <c r="V262" s="47">
        <v>0</v>
      </c>
      <c r="W262" s="47">
        <v>0</v>
      </c>
      <c r="X262" s="47">
        <v>0</v>
      </c>
      <c r="Y262" s="47">
        <v>0</v>
      </c>
      <c r="Z262" s="47">
        <v>0</v>
      </c>
      <c r="AA262" s="47">
        <v>0</v>
      </c>
      <c r="AB262" s="47">
        <v>0</v>
      </c>
      <c r="AC262" s="47">
        <v>1</v>
      </c>
      <c r="AD262" s="47">
        <v>0</v>
      </c>
      <c r="AE262" s="47">
        <v>0</v>
      </c>
      <c r="AF262" s="47">
        <v>-1</v>
      </c>
      <c r="AG262" s="47">
        <v>0</v>
      </c>
      <c r="AH262" s="47">
        <v>1</v>
      </c>
      <c r="AI262" s="47">
        <v>0</v>
      </c>
    </row>
    <row r="263" spans="1:35" x14ac:dyDescent="0.35">
      <c r="A263" s="47">
        <v>2</v>
      </c>
      <c r="B263" s="53">
        <v>471392</v>
      </c>
      <c r="C263" s="53">
        <v>4181861</v>
      </c>
      <c r="D263" s="49" t="s">
        <v>71</v>
      </c>
      <c r="E263" s="48" t="s">
        <v>403</v>
      </c>
      <c r="F263" s="47">
        <v>-1</v>
      </c>
      <c r="G263" s="47">
        <v>0</v>
      </c>
      <c r="H263" s="47">
        <v>0</v>
      </c>
      <c r="I263" s="47">
        <v>0</v>
      </c>
      <c r="J263" s="47">
        <v>1</v>
      </c>
      <c r="K263" s="47">
        <v>1</v>
      </c>
      <c r="L263" s="47">
        <v>0</v>
      </c>
      <c r="M263" s="47">
        <v>0</v>
      </c>
      <c r="N263" s="47">
        <v>1</v>
      </c>
      <c r="O263" s="47">
        <v>0</v>
      </c>
      <c r="P263" s="47">
        <v>1</v>
      </c>
      <c r="Q263" s="47">
        <v>0</v>
      </c>
      <c r="R263" s="47">
        <v>0</v>
      </c>
      <c r="S263" s="47">
        <v>1</v>
      </c>
      <c r="T263" s="47">
        <v>0</v>
      </c>
      <c r="U263" s="47">
        <v>0</v>
      </c>
      <c r="V263" s="47">
        <v>0</v>
      </c>
      <c r="W263" s="47">
        <v>0</v>
      </c>
      <c r="X263" s="47">
        <v>1</v>
      </c>
      <c r="Y263" s="47">
        <v>1</v>
      </c>
      <c r="Z263" s="47">
        <v>0</v>
      </c>
      <c r="AA263" s="47">
        <v>1</v>
      </c>
      <c r="AB263" s="47">
        <v>0</v>
      </c>
      <c r="AC263" s="47">
        <v>1</v>
      </c>
      <c r="AD263" s="47">
        <v>0</v>
      </c>
      <c r="AE263" s="47">
        <v>0</v>
      </c>
      <c r="AF263" s="47">
        <v>0</v>
      </c>
      <c r="AG263" s="47">
        <v>0</v>
      </c>
      <c r="AH263" s="47">
        <v>0</v>
      </c>
      <c r="AI263" s="47">
        <v>0</v>
      </c>
    </row>
    <row r="264" spans="1:35" x14ac:dyDescent="0.35">
      <c r="A264" s="47">
        <v>7</v>
      </c>
      <c r="B264" s="53">
        <v>6414154</v>
      </c>
      <c r="C264" s="53">
        <v>644368</v>
      </c>
      <c r="D264" s="49" t="s">
        <v>342</v>
      </c>
      <c r="E264" s="48" t="s">
        <v>446</v>
      </c>
      <c r="F264" s="47">
        <v>1</v>
      </c>
      <c r="G264" s="47">
        <v>0</v>
      </c>
      <c r="H264" s="47">
        <v>0</v>
      </c>
      <c r="I264" s="47">
        <v>0</v>
      </c>
      <c r="J264" s="47">
        <v>1</v>
      </c>
      <c r="K264" s="47">
        <v>0</v>
      </c>
      <c r="L264" s="47">
        <v>0</v>
      </c>
      <c r="M264" s="47">
        <v>0</v>
      </c>
      <c r="N264" s="47">
        <v>1</v>
      </c>
      <c r="O264" s="47">
        <v>0</v>
      </c>
      <c r="P264" s="47">
        <v>0</v>
      </c>
      <c r="Q264" s="47">
        <v>1</v>
      </c>
      <c r="R264" s="47">
        <v>0</v>
      </c>
      <c r="S264" s="47">
        <v>0</v>
      </c>
      <c r="T264" s="47">
        <v>0</v>
      </c>
      <c r="U264" s="47">
        <v>0</v>
      </c>
      <c r="V264" s="47">
        <v>0</v>
      </c>
      <c r="W264" s="47">
        <v>0</v>
      </c>
      <c r="X264" s="47">
        <v>-1</v>
      </c>
      <c r="Y264" s="47">
        <v>-1</v>
      </c>
      <c r="Z264" s="47">
        <v>0</v>
      </c>
      <c r="AA264" s="47">
        <v>0</v>
      </c>
      <c r="AB264" s="47">
        <v>1</v>
      </c>
      <c r="AC264" s="47">
        <v>0</v>
      </c>
      <c r="AD264" s="47">
        <v>0</v>
      </c>
      <c r="AE264" s="47">
        <v>0</v>
      </c>
      <c r="AF264" s="47">
        <v>0</v>
      </c>
      <c r="AG264" s="47">
        <v>0</v>
      </c>
      <c r="AH264" s="47">
        <v>0</v>
      </c>
      <c r="AI264" s="47">
        <v>0</v>
      </c>
    </row>
    <row r="265" spans="1:35" x14ac:dyDescent="0.35">
      <c r="A265" s="47">
        <v>5</v>
      </c>
      <c r="B265" s="53">
        <v>131891711</v>
      </c>
      <c r="C265" s="53">
        <v>13198313</v>
      </c>
      <c r="D265" s="49" t="s">
        <v>343</v>
      </c>
      <c r="E265" s="48" t="s">
        <v>524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v>0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7">
        <v>0</v>
      </c>
      <c r="AE265" s="47">
        <v>0</v>
      </c>
      <c r="AF265" s="47">
        <v>-1</v>
      </c>
      <c r="AG265" s="47">
        <v>0</v>
      </c>
      <c r="AH265" s="47">
        <v>0</v>
      </c>
      <c r="AI265" s="47">
        <v>0</v>
      </c>
    </row>
    <row r="266" spans="1:35" x14ac:dyDescent="0.35">
      <c r="A266" s="47">
        <v>15</v>
      </c>
      <c r="B266" s="53">
        <v>4986972</v>
      </c>
      <c r="C266" s="53">
        <v>4124354</v>
      </c>
      <c r="D266" s="49" t="s">
        <v>344</v>
      </c>
      <c r="E266" s="48" t="s">
        <v>525</v>
      </c>
      <c r="F266" s="47">
        <v>0</v>
      </c>
      <c r="G266" s="47">
        <v>0</v>
      </c>
      <c r="H266" s="47">
        <v>-1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-1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-1</v>
      </c>
      <c r="U266" s="47">
        <v>-1</v>
      </c>
      <c r="V266" s="47">
        <v>0</v>
      </c>
      <c r="W266" s="47">
        <v>0</v>
      </c>
      <c r="X266" s="47">
        <v>0</v>
      </c>
      <c r="Y266" s="47">
        <v>-1</v>
      </c>
      <c r="Z266" s="47">
        <v>0</v>
      </c>
      <c r="AA266" s="47">
        <v>0</v>
      </c>
      <c r="AB266" s="47">
        <v>1</v>
      </c>
      <c r="AC266" s="47">
        <v>0</v>
      </c>
      <c r="AD266" s="47">
        <v>0</v>
      </c>
      <c r="AE266" s="47">
        <v>0</v>
      </c>
      <c r="AF266" s="47">
        <v>-1</v>
      </c>
      <c r="AG266" s="47">
        <v>0</v>
      </c>
      <c r="AH266" s="47">
        <v>0</v>
      </c>
      <c r="AI266" s="47">
        <v>0</v>
      </c>
    </row>
    <row r="267" spans="1:35" x14ac:dyDescent="0.35">
      <c r="A267" s="47">
        <v>14</v>
      </c>
      <c r="B267" s="53">
        <v>68286496</v>
      </c>
      <c r="C267" s="53">
        <v>69196935</v>
      </c>
      <c r="D267" s="49" t="s">
        <v>57</v>
      </c>
      <c r="E267" s="48" t="s">
        <v>414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-1</v>
      </c>
      <c r="M267" s="47">
        <v>0</v>
      </c>
      <c r="N267" s="47">
        <v>-1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-1</v>
      </c>
      <c r="X267" s="47">
        <v>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7">
        <v>0</v>
      </c>
      <c r="AE267" s="47">
        <v>0</v>
      </c>
      <c r="AF267" s="47">
        <v>0</v>
      </c>
      <c r="AG267" s="47">
        <v>0</v>
      </c>
      <c r="AH267" s="47">
        <v>0</v>
      </c>
      <c r="AI267" s="47">
        <v>0</v>
      </c>
    </row>
    <row r="268" spans="1:35" x14ac:dyDescent="0.35">
      <c r="A268" s="47">
        <v>17</v>
      </c>
      <c r="B268" s="53">
        <v>56769934</v>
      </c>
      <c r="C268" s="53">
        <v>5681173</v>
      </c>
      <c r="D268" s="49" t="s">
        <v>345</v>
      </c>
      <c r="E268" s="48" t="s">
        <v>526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1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1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1</v>
      </c>
      <c r="X268" s="47">
        <v>1</v>
      </c>
      <c r="Y268" s="47">
        <v>1</v>
      </c>
      <c r="Z268" s="47">
        <v>0</v>
      </c>
      <c r="AA268" s="47">
        <v>0</v>
      </c>
      <c r="AB268" s="47">
        <v>0</v>
      </c>
      <c r="AC268" s="47">
        <v>0</v>
      </c>
      <c r="AD268" s="47">
        <v>1</v>
      </c>
      <c r="AE268" s="47">
        <v>1</v>
      </c>
      <c r="AF268" s="47">
        <v>-1</v>
      </c>
      <c r="AG268" s="47">
        <v>-1</v>
      </c>
      <c r="AH268" s="47">
        <v>0</v>
      </c>
      <c r="AI268" s="47">
        <v>0</v>
      </c>
    </row>
    <row r="269" spans="1:35" x14ac:dyDescent="0.35">
      <c r="A269" s="47">
        <v>17</v>
      </c>
      <c r="B269" s="53">
        <v>33426811</v>
      </c>
      <c r="C269" s="53">
        <v>33448541</v>
      </c>
      <c r="D269" s="49" t="s">
        <v>346</v>
      </c>
      <c r="E269" s="48" t="s">
        <v>403</v>
      </c>
      <c r="F269" s="47">
        <v>-1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-1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v>1</v>
      </c>
      <c r="Y269" s="47">
        <v>1</v>
      </c>
      <c r="Z269" s="47">
        <v>0</v>
      </c>
      <c r="AA269" s="47">
        <v>0</v>
      </c>
      <c r="AB269" s="47">
        <v>-1</v>
      </c>
      <c r="AC269" s="47">
        <v>-1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</row>
    <row r="270" spans="1:35" x14ac:dyDescent="0.35">
      <c r="A270" s="47">
        <v>12</v>
      </c>
      <c r="B270" s="53">
        <v>121243</v>
      </c>
      <c r="C270" s="53">
        <v>199219</v>
      </c>
      <c r="D270" s="49" t="s">
        <v>347</v>
      </c>
      <c r="E270" s="48" t="s">
        <v>491</v>
      </c>
      <c r="F270" s="47">
        <v>-1</v>
      </c>
      <c r="G270" s="47">
        <v>-1</v>
      </c>
      <c r="H270" s="47">
        <v>2</v>
      </c>
      <c r="I270" s="47">
        <v>2</v>
      </c>
      <c r="J270" s="47">
        <v>0</v>
      </c>
      <c r="K270" s="47">
        <v>0</v>
      </c>
      <c r="L270" s="47">
        <v>0</v>
      </c>
      <c r="M270" s="47">
        <v>-1</v>
      </c>
      <c r="N270" s="47">
        <v>0</v>
      </c>
      <c r="O270" s="47">
        <v>0</v>
      </c>
      <c r="P270" s="47">
        <v>-1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>
        <v>0</v>
      </c>
      <c r="X270" s="47">
        <v>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7">
        <v>0</v>
      </c>
      <c r="AE270" s="47">
        <v>0</v>
      </c>
      <c r="AF270" s="47">
        <v>0</v>
      </c>
      <c r="AG270" s="47">
        <v>0</v>
      </c>
      <c r="AH270" s="47">
        <v>0</v>
      </c>
      <c r="AI270" s="47">
        <v>0</v>
      </c>
    </row>
    <row r="271" spans="1:35" x14ac:dyDescent="0.35">
      <c r="A271" s="47">
        <v>1</v>
      </c>
      <c r="B271" s="53">
        <v>4671336</v>
      </c>
      <c r="C271" s="53">
        <v>46744145</v>
      </c>
      <c r="D271" s="49" t="s">
        <v>348</v>
      </c>
      <c r="E271" s="48" t="s">
        <v>504</v>
      </c>
      <c r="F271" s="47">
        <v>1</v>
      </c>
      <c r="G271" s="47">
        <v>0</v>
      </c>
      <c r="H271" s="47">
        <v>1</v>
      </c>
      <c r="I271" s="47">
        <v>1</v>
      </c>
      <c r="J271" s="47">
        <v>0</v>
      </c>
      <c r="K271" s="47">
        <v>0</v>
      </c>
      <c r="L271" s="47">
        <v>1</v>
      </c>
      <c r="M271" s="47">
        <v>0</v>
      </c>
      <c r="N271" s="47">
        <v>0</v>
      </c>
      <c r="O271" s="47">
        <v>1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>
        <v>1</v>
      </c>
      <c r="W271" s="47">
        <v>1</v>
      </c>
      <c r="X271" s="47">
        <v>0</v>
      </c>
      <c r="Y271" s="47">
        <v>0</v>
      </c>
      <c r="Z271" s="47">
        <v>0</v>
      </c>
      <c r="AA271" s="47">
        <v>0</v>
      </c>
      <c r="AB271" s="47">
        <v>1</v>
      </c>
      <c r="AC271" s="47">
        <v>0</v>
      </c>
      <c r="AD271" s="47">
        <v>1</v>
      </c>
      <c r="AE271" s="47">
        <v>0</v>
      </c>
      <c r="AF271" s="47">
        <v>1</v>
      </c>
      <c r="AG271" s="47">
        <v>1</v>
      </c>
      <c r="AH271" s="47">
        <v>0</v>
      </c>
      <c r="AI271" s="47">
        <v>0</v>
      </c>
    </row>
    <row r="272" spans="1:35" x14ac:dyDescent="0.35">
      <c r="A272" s="47">
        <v>3</v>
      </c>
      <c r="B272" s="53">
        <v>126251</v>
      </c>
      <c r="C272" s="53">
        <v>1275725</v>
      </c>
      <c r="D272" s="49" t="s">
        <v>19</v>
      </c>
      <c r="E272" s="48" t="s">
        <v>527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-1</v>
      </c>
      <c r="R272" s="47">
        <v>0</v>
      </c>
      <c r="S272" s="47">
        <v>0</v>
      </c>
      <c r="T272" s="47">
        <v>0</v>
      </c>
      <c r="U272" s="47">
        <v>1</v>
      </c>
      <c r="V272" s="47">
        <v>0</v>
      </c>
      <c r="W272" s="47">
        <v>0</v>
      </c>
      <c r="X272" s="47">
        <v>1</v>
      </c>
      <c r="Y272" s="47">
        <v>1</v>
      </c>
      <c r="Z272" s="47">
        <v>0</v>
      </c>
      <c r="AA272" s="47">
        <v>0</v>
      </c>
      <c r="AB272" s="47">
        <v>0</v>
      </c>
      <c r="AC272" s="47">
        <v>0</v>
      </c>
      <c r="AD272" s="47">
        <v>0</v>
      </c>
      <c r="AE272" s="47">
        <v>0</v>
      </c>
      <c r="AF272" s="47">
        <v>0</v>
      </c>
      <c r="AG272" s="47">
        <v>0</v>
      </c>
      <c r="AH272" s="47">
        <v>0</v>
      </c>
      <c r="AI272" s="47">
        <v>0</v>
      </c>
    </row>
    <row r="273" spans="1:35" x14ac:dyDescent="0.35">
      <c r="A273" s="47">
        <v>17</v>
      </c>
      <c r="B273" s="53">
        <v>38465444</v>
      </c>
      <c r="C273" s="53">
        <v>3851394</v>
      </c>
      <c r="D273" s="49" t="s">
        <v>135</v>
      </c>
      <c r="E273" s="48" t="s">
        <v>407</v>
      </c>
      <c r="F273" s="47">
        <v>2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-1</v>
      </c>
      <c r="O273" s="47">
        <v>0</v>
      </c>
      <c r="P273" s="47">
        <v>-1</v>
      </c>
      <c r="Q273" s="47">
        <v>-1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-1</v>
      </c>
      <c r="X273" s="47">
        <v>-1</v>
      </c>
      <c r="Y273" s="47">
        <v>-1</v>
      </c>
      <c r="Z273" s="47">
        <v>0</v>
      </c>
      <c r="AA273" s="47">
        <v>0</v>
      </c>
      <c r="AB273" s="47">
        <v>-1</v>
      </c>
      <c r="AC273" s="47">
        <v>-1</v>
      </c>
      <c r="AD273" s="47">
        <v>-1</v>
      </c>
      <c r="AE273" s="47">
        <v>0</v>
      </c>
      <c r="AF273" s="47">
        <v>2</v>
      </c>
      <c r="AG273" s="47">
        <v>2</v>
      </c>
      <c r="AH273" s="47">
        <v>0</v>
      </c>
      <c r="AI273" s="47">
        <v>0</v>
      </c>
    </row>
    <row r="274" spans="1:35" x14ac:dyDescent="0.35">
      <c r="A274" s="47">
        <v>5</v>
      </c>
      <c r="B274" s="53">
        <v>8656375</v>
      </c>
      <c r="C274" s="53">
        <v>86687748</v>
      </c>
      <c r="D274" s="49" t="s">
        <v>349</v>
      </c>
      <c r="E274" s="48" t="s">
        <v>459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-1</v>
      </c>
      <c r="M274" s="47">
        <v>0</v>
      </c>
      <c r="N274" s="47">
        <v>0</v>
      </c>
      <c r="O274" s="47">
        <v>1</v>
      </c>
      <c r="P274" s="47">
        <v>0</v>
      </c>
      <c r="Q274" s="47">
        <v>0</v>
      </c>
      <c r="R274" s="47">
        <v>0</v>
      </c>
      <c r="S274" s="47">
        <v>0</v>
      </c>
      <c r="T274" s="47">
        <v>-1</v>
      </c>
      <c r="U274" s="47">
        <v>0</v>
      </c>
      <c r="V274" s="47">
        <v>0</v>
      </c>
      <c r="W274" s="47">
        <v>0</v>
      </c>
      <c r="X274" s="47">
        <v>-1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7">
        <v>0</v>
      </c>
      <c r="AE274" s="47">
        <v>0</v>
      </c>
      <c r="AF274" s="47">
        <v>-1</v>
      </c>
      <c r="AG274" s="47">
        <v>0</v>
      </c>
      <c r="AH274" s="47">
        <v>0</v>
      </c>
      <c r="AI274" s="47">
        <v>1</v>
      </c>
    </row>
    <row r="275" spans="1:35" x14ac:dyDescent="0.35">
      <c r="A275" s="47">
        <v>13</v>
      </c>
      <c r="B275" s="53">
        <v>48877887</v>
      </c>
      <c r="C275" s="53">
        <v>4956122</v>
      </c>
      <c r="D275" s="49" t="s">
        <v>33</v>
      </c>
      <c r="E275" s="48" t="s">
        <v>453</v>
      </c>
      <c r="F275" s="47">
        <v>0</v>
      </c>
      <c r="G275" s="47">
        <v>0</v>
      </c>
      <c r="H275" s="47">
        <v>0</v>
      </c>
      <c r="I275" s="47">
        <v>0</v>
      </c>
      <c r="J275" s="47">
        <v>-2</v>
      </c>
      <c r="K275" s="47">
        <v>-2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1</v>
      </c>
      <c r="S275" s="47">
        <v>1</v>
      </c>
      <c r="T275" s="47">
        <v>-1</v>
      </c>
      <c r="U275" s="47">
        <v>-1</v>
      </c>
      <c r="V275" s="47">
        <v>0</v>
      </c>
      <c r="W275" s="47">
        <v>-1</v>
      </c>
      <c r="X275" s="47">
        <v>-2</v>
      </c>
      <c r="Y275" s="47">
        <v>-2</v>
      </c>
      <c r="Z275" s="47">
        <v>0</v>
      </c>
      <c r="AA275" s="47">
        <v>-1</v>
      </c>
      <c r="AB275" s="47">
        <v>0</v>
      </c>
      <c r="AC275" s="47">
        <v>0</v>
      </c>
      <c r="AD275" s="47">
        <v>-1</v>
      </c>
      <c r="AE275" s="47">
        <v>0</v>
      </c>
      <c r="AF275" s="47">
        <v>0</v>
      </c>
      <c r="AG275" s="47">
        <v>0</v>
      </c>
      <c r="AH275" s="47">
        <v>0</v>
      </c>
      <c r="AI275" s="47">
        <v>0</v>
      </c>
    </row>
    <row r="276" spans="1:35" x14ac:dyDescent="0.35">
      <c r="A276" s="47" t="s">
        <v>27</v>
      </c>
      <c r="B276" s="53">
        <v>474268</v>
      </c>
      <c r="C276" s="53">
        <v>4746212</v>
      </c>
      <c r="D276" s="49" t="s">
        <v>350</v>
      </c>
      <c r="E276" s="48" t="s">
        <v>404</v>
      </c>
      <c r="F276" s="47">
        <v>-1</v>
      </c>
      <c r="G276" s="47">
        <v>-1</v>
      </c>
      <c r="H276" s="47">
        <v>-1</v>
      </c>
      <c r="I276" s="47">
        <v>-1</v>
      </c>
      <c r="J276" s="47">
        <v>0</v>
      </c>
      <c r="K276" s="47">
        <v>0</v>
      </c>
      <c r="L276" s="47">
        <v>1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-1</v>
      </c>
      <c r="S276" s="47">
        <v>0</v>
      </c>
      <c r="T276" s="47">
        <v>0</v>
      </c>
      <c r="U276" s="47">
        <v>0</v>
      </c>
      <c r="V276" s="47">
        <v>0</v>
      </c>
      <c r="W276" s="47">
        <v>0</v>
      </c>
      <c r="X276" s="47">
        <v>1</v>
      </c>
      <c r="Y276" s="47">
        <v>0</v>
      </c>
      <c r="Z276" s="47">
        <v>0</v>
      </c>
      <c r="AA276" s="47">
        <v>-1</v>
      </c>
      <c r="AB276" s="47">
        <v>0</v>
      </c>
      <c r="AC276" s="47">
        <v>-1</v>
      </c>
      <c r="AD276" s="47">
        <v>2</v>
      </c>
      <c r="AE276" s="47">
        <v>1</v>
      </c>
      <c r="AF276" s="47">
        <v>-1</v>
      </c>
      <c r="AG276" s="47">
        <v>0</v>
      </c>
      <c r="AH276" s="47">
        <v>0</v>
      </c>
      <c r="AI276" s="47">
        <v>-1</v>
      </c>
    </row>
    <row r="277" spans="1:35" x14ac:dyDescent="0.35">
      <c r="A277" s="47">
        <v>8</v>
      </c>
      <c r="B277" s="53">
        <v>145736667</v>
      </c>
      <c r="C277" s="53">
        <v>145743229</v>
      </c>
      <c r="D277" s="49" t="s">
        <v>136</v>
      </c>
      <c r="E277" s="48" t="s">
        <v>464</v>
      </c>
      <c r="F277" s="47">
        <v>1</v>
      </c>
      <c r="G277" s="47">
        <v>0</v>
      </c>
      <c r="H277" s="47">
        <v>2</v>
      </c>
      <c r="I277" s="47">
        <v>1</v>
      </c>
      <c r="J277" s="47">
        <v>0</v>
      </c>
      <c r="K277" s="47">
        <v>0</v>
      </c>
      <c r="L277" s="47">
        <v>1</v>
      </c>
      <c r="M277" s="47">
        <v>1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1</v>
      </c>
      <c r="T277" s="47">
        <v>1</v>
      </c>
      <c r="U277" s="47">
        <v>2</v>
      </c>
      <c r="V277" s="47">
        <v>2</v>
      </c>
      <c r="W277" s="47">
        <v>2</v>
      </c>
      <c r="X277" s="47">
        <v>0</v>
      </c>
      <c r="Y277" s="47">
        <v>0</v>
      </c>
      <c r="Z277" s="47">
        <v>1</v>
      </c>
      <c r="AA277" s="47">
        <v>2</v>
      </c>
      <c r="AB277" s="47">
        <v>1</v>
      </c>
      <c r="AC277" s="47">
        <v>0</v>
      </c>
      <c r="AD277" s="47">
        <v>1</v>
      </c>
      <c r="AE277" s="47">
        <v>0</v>
      </c>
      <c r="AF277" s="47">
        <v>0</v>
      </c>
      <c r="AG277" s="47">
        <v>0</v>
      </c>
      <c r="AH277" s="47">
        <v>1</v>
      </c>
      <c r="AI277" s="47">
        <v>0</v>
      </c>
    </row>
    <row r="278" spans="1:35" x14ac:dyDescent="0.35">
      <c r="A278" s="47">
        <v>2</v>
      </c>
      <c r="B278" s="53">
        <v>6118656</v>
      </c>
      <c r="C278" s="53">
        <v>61158745</v>
      </c>
      <c r="D278" s="49" t="s">
        <v>351</v>
      </c>
      <c r="E278" s="48" t="s">
        <v>528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1</v>
      </c>
      <c r="Q278" s="47">
        <v>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>
        <v>1</v>
      </c>
      <c r="X278" s="47">
        <v>0</v>
      </c>
      <c r="Y278" s="47">
        <v>0</v>
      </c>
      <c r="Z278" s="47">
        <v>0</v>
      </c>
      <c r="AA278" s="47">
        <v>1</v>
      </c>
      <c r="AB278" s="47">
        <v>0</v>
      </c>
      <c r="AC278" s="47">
        <v>0</v>
      </c>
      <c r="AD278" s="47">
        <v>0</v>
      </c>
      <c r="AE278" s="47">
        <v>0</v>
      </c>
      <c r="AF278" s="47">
        <v>0</v>
      </c>
      <c r="AG278" s="47">
        <v>0</v>
      </c>
      <c r="AH278" s="47">
        <v>0</v>
      </c>
      <c r="AI278" s="47">
        <v>0</v>
      </c>
    </row>
    <row r="279" spans="1:35" x14ac:dyDescent="0.35">
      <c r="A279" s="47">
        <v>1</v>
      </c>
      <c r="B279" s="53">
        <v>43572475</v>
      </c>
      <c r="C279" s="53">
        <v>43625799</v>
      </c>
      <c r="D279" s="49" t="s">
        <v>352</v>
      </c>
      <c r="E279" s="48" t="s">
        <v>408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1</v>
      </c>
      <c r="L279" s="47">
        <v>-1</v>
      </c>
      <c r="M279" s="47">
        <v>0</v>
      </c>
      <c r="N279" s="47">
        <v>1</v>
      </c>
      <c r="O279" s="47">
        <v>0</v>
      </c>
      <c r="P279" s="47">
        <v>1</v>
      </c>
      <c r="Q279" s="47">
        <v>1</v>
      </c>
      <c r="R279" s="47">
        <v>-1</v>
      </c>
      <c r="S279" s="47">
        <v>1</v>
      </c>
      <c r="T279" s="47">
        <v>0</v>
      </c>
      <c r="U279" s="47">
        <v>0</v>
      </c>
      <c r="V279" s="47">
        <v>0</v>
      </c>
      <c r="W279" s="47">
        <v>1</v>
      </c>
      <c r="X279" s="47">
        <v>1</v>
      </c>
      <c r="Y279" s="47">
        <v>1</v>
      </c>
      <c r="Z279" s="47">
        <v>0</v>
      </c>
      <c r="AA279" s="47">
        <v>0</v>
      </c>
      <c r="AB279" s="47">
        <v>0</v>
      </c>
      <c r="AC279" s="47">
        <v>1</v>
      </c>
      <c r="AD279" s="47">
        <v>0</v>
      </c>
      <c r="AE279" s="47">
        <v>0</v>
      </c>
      <c r="AF279" s="47">
        <v>-1</v>
      </c>
      <c r="AG279" s="47">
        <v>0</v>
      </c>
      <c r="AH279" s="47">
        <v>1</v>
      </c>
      <c r="AI279" s="47">
        <v>1</v>
      </c>
    </row>
    <row r="280" spans="1:35" x14ac:dyDescent="0.35">
      <c r="A280" s="47">
        <v>1</v>
      </c>
      <c r="B280" s="53">
        <v>175913967</v>
      </c>
      <c r="C280" s="53">
        <v>176176629</v>
      </c>
      <c r="D280" s="49" t="s">
        <v>137</v>
      </c>
      <c r="E280" s="48" t="s">
        <v>460</v>
      </c>
      <c r="F280" s="47">
        <v>1</v>
      </c>
      <c r="G280" s="47">
        <v>1</v>
      </c>
      <c r="H280" s="47">
        <v>0</v>
      </c>
      <c r="I280" s="47">
        <v>0</v>
      </c>
      <c r="J280" s="47">
        <v>1</v>
      </c>
      <c r="K280" s="47">
        <v>1</v>
      </c>
      <c r="L280" s="47">
        <v>1</v>
      </c>
      <c r="M280" s="47">
        <v>1</v>
      </c>
      <c r="N280" s="47">
        <v>0</v>
      </c>
      <c r="O280" s="47">
        <v>0</v>
      </c>
      <c r="P280" s="47">
        <v>0</v>
      </c>
      <c r="Q280" s="47">
        <v>0</v>
      </c>
      <c r="R280" s="47">
        <v>1</v>
      </c>
      <c r="S280" s="47">
        <v>1</v>
      </c>
      <c r="T280" s="47">
        <v>1</v>
      </c>
      <c r="U280" s="47">
        <v>1</v>
      </c>
      <c r="V280" s="47">
        <v>0</v>
      </c>
      <c r="W280" s="47">
        <v>1</v>
      </c>
      <c r="X280" s="47">
        <v>1</v>
      </c>
      <c r="Y280" s="47">
        <v>1</v>
      </c>
      <c r="Z280" s="47">
        <v>1</v>
      </c>
      <c r="AA280" s="47">
        <v>1</v>
      </c>
      <c r="AB280" s="47">
        <v>1</v>
      </c>
      <c r="AC280" s="47">
        <v>1</v>
      </c>
      <c r="AD280" s="47">
        <v>0</v>
      </c>
      <c r="AE280" s="47">
        <v>1</v>
      </c>
      <c r="AF280" s="47">
        <v>1</v>
      </c>
      <c r="AG280" s="47">
        <v>1</v>
      </c>
      <c r="AH280" s="47">
        <v>0</v>
      </c>
      <c r="AI280" s="47">
        <v>1</v>
      </c>
    </row>
    <row r="281" spans="1:35" x14ac:dyDescent="0.35">
      <c r="A281" s="47">
        <v>3</v>
      </c>
      <c r="B281" s="53">
        <v>49396578</v>
      </c>
      <c r="C281" s="53">
        <v>4945431</v>
      </c>
      <c r="D281" s="49" t="s">
        <v>353</v>
      </c>
      <c r="E281" s="48" t="s">
        <v>529</v>
      </c>
      <c r="F281" s="47">
        <v>0</v>
      </c>
      <c r="G281" s="47">
        <v>0</v>
      </c>
      <c r="H281" s="47">
        <v>0</v>
      </c>
      <c r="I281" s="47">
        <v>-1</v>
      </c>
      <c r="J281" s="47">
        <v>-1</v>
      </c>
      <c r="K281" s="47">
        <v>-1</v>
      </c>
      <c r="L281" s="47">
        <v>-1</v>
      </c>
      <c r="M281" s="47">
        <v>0</v>
      </c>
      <c r="N281" s="47">
        <v>0</v>
      </c>
      <c r="O281" s="47">
        <v>-1</v>
      </c>
      <c r="P281" s="47">
        <v>0</v>
      </c>
      <c r="Q281" s="47">
        <v>-1</v>
      </c>
      <c r="R281" s="47">
        <v>0</v>
      </c>
      <c r="S281" s="47">
        <v>0</v>
      </c>
      <c r="T281" s="47">
        <v>0</v>
      </c>
      <c r="U281" s="47">
        <v>0</v>
      </c>
      <c r="V281" s="47">
        <v>0</v>
      </c>
      <c r="W281" s="47">
        <v>0</v>
      </c>
      <c r="X281" s="47">
        <v>-1</v>
      </c>
      <c r="Y281" s="47">
        <v>-1</v>
      </c>
      <c r="Z281" s="47">
        <v>0</v>
      </c>
      <c r="AA281" s="47">
        <v>0</v>
      </c>
      <c r="AB281" s="47">
        <v>0</v>
      </c>
      <c r="AC281" s="47">
        <v>0</v>
      </c>
      <c r="AD281" s="47">
        <v>0</v>
      </c>
      <c r="AE281" s="47">
        <v>-1</v>
      </c>
      <c r="AF281" s="47">
        <v>-1</v>
      </c>
      <c r="AG281" s="47">
        <v>0</v>
      </c>
      <c r="AH281" s="47">
        <v>0</v>
      </c>
      <c r="AI281" s="47">
        <v>0</v>
      </c>
    </row>
    <row r="282" spans="1:35" x14ac:dyDescent="0.35">
      <c r="A282" s="47">
        <v>5</v>
      </c>
      <c r="B282" s="53">
        <v>3893821</v>
      </c>
      <c r="C282" s="53">
        <v>397451</v>
      </c>
      <c r="D282" s="49" t="s">
        <v>354</v>
      </c>
      <c r="E282" s="48" t="s">
        <v>400</v>
      </c>
      <c r="F282" s="47">
        <v>0</v>
      </c>
      <c r="G282" s="47">
        <v>0</v>
      </c>
      <c r="H282" s="47">
        <v>0</v>
      </c>
      <c r="I282" s="47">
        <v>0</v>
      </c>
      <c r="J282" s="47">
        <v>1</v>
      </c>
      <c r="K282" s="47">
        <v>0</v>
      </c>
      <c r="L282" s="47">
        <v>-1</v>
      </c>
      <c r="M282" s="47">
        <v>0</v>
      </c>
      <c r="N282" s="47">
        <v>0</v>
      </c>
      <c r="O282" s="47">
        <v>1</v>
      </c>
      <c r="P282" s="47">
        <v>1</v>
      </c>
      <c r="Q282" s="47">
        <v>1</v>
      </c>
      <c r="R282" s="47">
        <v>0</v>
      </c>
      <c r="S282" s="47">
        <v>0</v>
      </c>
      <c r="T282" s="47">
        <v>-1</v>
      </c>
      <c r="U282" s="47">
        <v>1</v>
      </c>
      <c r="V282" s="47">
        <v>0</v>
      </c>
      <c r="W282" s="47">
        <v>0</v>
      </c>
      <c r="X282" s="47">
        <v>1</v>
      </c>
      <c r="Y282" s="47">
        <v>0</v>
      </c>
      <c r="Z282" s="47">
        <v>0</v>
      </c>
      <c r="AA282" s="47">
        <v>0</v>
      </c>
      <c r="AB282" s="47">
        <v>1</v>
      </c>
      <c r="AC282" s="47">
        <v>1</v>
      </c>
      <c r="AD282" s="47">
        <v>0</v>
      </c>
      <c r="AE282" s="47">
        <v>0</v>
      </c>
      <c r="AF282" s="47">
        <v>0</v>
      </c>
      <c r="AG282" s="47">
        <v>0</v>
      </c>
      <c r="AH282" s="47">
        <v>0</v>
      </c>
      <c r="AI282" s="47">
        <v>1</v>
      </c>
    </row>
    <row r="283" spans="1:35" x14ac:dyDescent="0.35">
      <c r="A283" s="47">
        <v>1</v>
      </c>
      <c r="B283" s="53">
        <v>155867599</v>
      </c>
      <c r="C283" s="53">
        <v>155881195</v>
      </c>
      <c r="D283" s="49" t="s">
        <v>355</v>
      </c>
      <c r="E283" s="48" t="s">
        <v>526</v>
      </c>
      <c r="F283" s="47">
        <v>0</v>
      </c>
      <c r="G283" s="47">
        <v>0</v>
      </c>
      <c r="H283" s="47">
        <v>1</v>
      </c>
      <c r="I283" s="47">
        <v>1</v>
      </c>
      <c r="J283" s="47">
        <v>1</v>
      </c>
      <c r="K283" s="47">
        <v>0</v>
      </c>
      <c r="L283" s="47">
        <v>0</v>
      </c>
      <c r="M283" s="47">
        <v>1</v>
      </c>
      <c r="N283" s="47">
        <v>-1</v>
      </c>
      <c r="O283" s="47">
        <v>0</v>
      </c>
      <c r="P283" s="47">
        <v>0</v>
      </c>
      <c r="Q283" s="47">
        <v>0</v>
      </c>
      <c r="R283" s="47">
        <v>0</v>
      </c>
      <c r="S283" s="47">
        <v>1</v>
      </c>
      <c r="T283" s="47">
        <v>0</v>
      </c>
      <c r="U283" s="47">
        <v>0</v>
      </c>
      <c r="V283" s="47">
        <v>1</v>
      </c>
      <c r="W283" s="47">
        <v>1</v>
      </c>
      <c r="X283" s="47">
        <v>0</v>
      </c>
      <c r="Y283" s="47">
        <v>1</v>
      </c>
      <c r="Z283" s="47">
        <v>1</v>
      </c>
      <c r="AA283" s="47">
        <v>1</v>
      </c>
      <c r="AB283" s="47">
        <v>1</v>
      </c>
      <c r="AC283" s="47">
        <v>1</v>
      </c>
      <c r="AD283" s="47">
        <v>0</v>
      </c>
      <c r="AE283" s="47">
        <v>0</v>
      </c>
      <c r="AF283" s="47">
        <v>0</v>
      </c>
      <c r="AG283" s="47">
        <v>1</v>
      </c>
      <c r="AH283" s="47">
        <v>0</v>
      </c>
      <c r="AI283" s="47">
        <v>0</v>
      </c>
    </row>
    <row r="284" spans="1:35" x14ac:dyDescent="0.35">
      <c r="A284" s="47">
        <v>17</v>
      </c>
      <c r="B284" s="53">
        <v>56429861</v>
      </c>
      <c r="C284" s="53">
        <v>56494956</v>
      </c>
      <c r="D284" s="49" t="s">
        <v>356</v>
      </c>
      <c r="E284" s="48" t="s">
        <v>526</v>
      </c>
      <c r="F284" s="47">
        <v>0</v>
      </c>
      <c r="G284" s="47">
        <v>0</v>
      </c>
      <c r="H284" s="47">
        <v>0</v>
      </c>
      <c r="I284" s="47">
        <v>0</v>
      </c>
      <c r="J284" s="47">
        <v>1</v>
      </c>
      <c r="K284" s="47">
        <v>1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1</v>
      </c>
      <c r="R284" s="47">
        <v>0</v>
      </c>
      <c r="S284" s="47">
        <v>0</v>
      </c>
      <c r="T284" s="47">
        <v>0</v>
      </c>
      <c r="U284" s="47">
        <v>0</v>
      </c>
      <c r="V284" s="47">
        <v>0</v>
      </c>
      <c r="W284" s="47">
        <v>1</v>
      </c>
      <c r="X284" s="47">
        <v>0</v>
      </c>
      <c r="Y284" s="47">
        <v>0</v>
      </c>
      <c r="Z284" s="47">
        <v>0</v>
      </c>
      <c r="AA284" s="47">
        <v>0</v>
      </c>
      <c r="AB284" s="47">
        <v>0</v>
      </c>
      <c r="AC284" s="47">
        <v>0</v>
      </c>
      <c r="AD284" s="47">
        <v>1</v>
      </c>
      <c r="AE284" s="47">
        <v>1</v>
      </c>
      <c r="AF284" s="47">
        <v>-1</v>
      </c>
      <c r="AG284" s="47">
        <v>-1</v>
      </c>
      <c r="AH284" s="47">
        <v>0</v>
      </c>
      <c r="AI284" s="47">
        <v>-1</v>
      </c>
    </row>
    <row r="285" spans="1:35" x14ac:dyDescent="0.35">
      <c r="A285" s="47">
        <v>6</v>
      </c>
      <c r="B285" s="53">
        <v>11769463</v>
      </c>
      <c r="C285" s="53">
        <v>11774718</v>
      </c>
      <c r="D285" s="49" t="s">
        <v>62</v>
      </c>
      <c r="E285" s="48" t="s">
        <v>428</v>
      </c>
      <c r="F285" s="47">
        <v>-1</v>
      </c>
      <c r="G285" s="47">
        <v>1</v>
      </c>
      <c r="H285" s="47">
        <v>-1</v>
      </c>
      <c r="I285" s="47">
        <v>1</v>
      </c>
      <c r="J285" s="47">
        <v>0</v>
      </c>
      <c r="K285" s="47">
        <v>1</v>
      </c>
      <c r="L285" s="47">
        <v>1</v>
      </c>
      <c r="M285" s="47">
        <v>1</v>
      </c>
      <c r="N285" s="47">
        <v>0</v>
      </c>
      <c r="O285" s="47">
        <v>0</v>
      </c>
      <c r="P285" s="47">
        <v>1</v>
      </c>
      <c r="Q285" s="47">
        <v>0</v>
      </c>
      <c r="R285" s="47">
        <v>0</v>
      </c>
      <c r="S285" s="47">
        <v>0</v>
      </c>
      <c r="T285" s="47">
        <v>1</v>
      </c>
      <c r="U285" s="47">
        <v>-1</v>
      </c>
      <c r="V285" s="47">
        <v>0</v>
      </c>
      <c r="W285" s="47">
        <v>0</v>
      </c>
      <c r="X285" s="47">
        <v>0</v>
      </c>
      <c r="Y285" s="47">
        <v>1</v>
      </c>
      <c r="Z285" s="47">
        <v>-1</v>
      </c>
      <c r="AA285" s="47">
        <v>0</v>
      </c>
      <c r="AB285" s="47">
        <v>-1</v>
      </c>
      <c r="AC285" s="47">
        <v>0</v>
      </c>
      <c r="AD285" s="47">
        <v>0</v>
      </c>
      <c r="AE285" s="47">
        <v>-1</v>
      </c>
      <c r="AF285" s="47">
        <v>-1</v>
      </c>
      <c r="AG285" s="47">
        <v>-1</v>
      </c>
      <c r="AH285" s="47">
        <v>1</v>
      </c>
      <c r="AI285" s="47">
        <v>1</v>
      </c>
    </row>
    <row r="286" spans="1:35" x14ac:dyDescent="0.35">
      <c r="A286" s="47">
        <v>11</v>
      </c>
      <c r="B286" s="53">
        <v>6412662</v>
      </c>
      <c r="C286" s="53">
        <v>64139687</v>
      </c>
      <c r="D286" s="49" t="s">
        <v>357</v>
      </c>
      <c r="E286" s="48" t="s">
        <v>426</v>
      </c>
      <c r="F286" s="47">
        <v>0</v>
      </c>
      <c r="G286" s="47">
        <v>0</v>
      </c>
      <c r="H286" s="47">
        <v>0</v>
      </c>
      <c r="I286" s="47">
        <v>0</v>
      </c>
      <c r="J286" s="47">
        <v>1</v>
      </c>
      <c r="K286" s="47">
        <v>0</v>
      </c>
      <c r="L286" s="47">
        <v>0</v>
      </c>
      <c r="M286" s="47">
        <v>-1</v>
      </c>
      <c r="N286" s="47">
        <v>-1</v>
      </c>
      <c r="O286" s="47">
        <v>0</v>
      </c>
      <c r="P286" s="47">
        <v>0</v>
      </c>
      <c r="Q286" s="47">
        <v>1</v>
      </c>
      <c r="R286" s="47">
        <v>0</v>
      </c>
      <c r="S286" s="47">
        <v>0</v>
      </c>
      <c r="T286" s="47">
        <v>0</v>
      </c>
      <c r="U286" s="47">
        <v>0</v>
      </c>
      <c r="V286" s="47">
        <v>0</v>
      </c>
      <c r="W286" s="47">
        <v>-1</v>
      </c>
      <c r="X286" s="47">
        <v>0</v>
      </c>
      <c r="Y286" s="47">
        <v>0</v>
      </c>
      <c r="Z286" s="47">
        <v>0</v>
      </c>
      <c r="AA286" s="47">
        <v>0</v>
      </c>
      <c r="AB286" s="47">
        <v>0</v>
      </c>
      <c r="AC286" s="47">
        <v>0</v>
      </c>
      <c r="AD286" s="47">
        <v>0</v>
      </c>
      <c r="AE286" s="47">
        <v>0</v>
      </c>
      <c r="AF286" s="47">
        <v>1</v>
      </c>
      <c r="AG286" s="47">
        <v>0</v>
      </c>
      <c r="AH286" s="47">
        <v>1</v>
      </c>
      <c r="AI286" s="47">
        <v>0</v>
      </c>
    </row>
    <row r="287" spans="1:35" x14ac:dyDescent="0.35">
      <c r="A287" s="47">
        <v>11</v>
      </c>
      <c r="B287" s="53">
        <v>67195931</v>
      </c>
      <c r="C287" s="53">
        <v>6722872</v>
      </c>
      <c r="D287" s="49" t="s">
        <v>358</v>
      </c>
      <c r="E287" s="48" t="s">
        <v>397</v>
      </c>
      <c r="F287" s="47">
        <v>1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-1</v>
      </c>
      <c r="M287" s="47">
        <v>-1</v>
      </c>
      <c r="N287" s="47">
        <v>-1</v>
      </c>
      <c r="O287" s="47">
        <v>0</v>
      </c>
      <c r="P287" s="47">
        <v>0</v>
      </c>
      <c r="Q287" s="47">
        <v>0</v>
      </c>
      <c r="R287" s="47">
        <v>1</v>
      </c>
      <c r="S287" s="47">
        <v>0</v>
      </c>
      <c r="T287" s="47">
        <v>0</v>
      </c>
      <c r="U287" s="47">
        <v>0</v>
      </c>
      <c r="V287" s="47">
        <v>1</v>
      </c>
      <c r="W287" s="47">
        <v>-1</v>
      </c>
      <c r="X287" s="47">
        <v>-1</v>
      </c>
      <c r="Y287" s="47">
        <v>-1</v>
      </c>
      <c r="Z287" s="47">
        <v>0</v>
      </c>
      <c r="AA287" s="47">
        <v>0</v>
      </c>
      <c r="AB287" s="47">
        <v>-1</v>
      </c>
      <c r="AC287" s="47">
        <v>-1</v>
      </c>
      <c r="AD287" s="47">
        <v>-1</v>
      </c>
      <c r="AE287" s="47">
        <v>0</v>
      </c>
      <c r="AF287" s="47">
        <v>1</v>
      </c>
      <c r="AG287" s="47">
        <v>0</v>
      </c>
      <c r="AH287" s="47">
        <v>1</v>
      </c>
      <c r="AI287" s="47">
        <v>0</v>
      </c>
    </row>
    <row r="288" spans="1:35" x14ac:dyDescent="0.35">
      <c r="A288" s="47">
        <v>17</v>
      </c>
      <c r="B288" s="53">
        <v>78518619</v>
      </c>
      <c r="C288" s="53">
        <v>7894171</v>
      </c>
      <c r="D288" s="49" t="s">
        <v>106</v>
      </c>
      <c r="E288" s="48" t="s">
        <v>406</v>
      </c>
      <c r="F288" s="47">
        <v>0</v>
      </c>
      <c r="G288" s="47">
        <v>0</v>
      </c>
      <c r="H288" s="47">
        <v>-1</v>
      </c>
      <c r="I288" s="47">
        <v>0</v>
      </c>
      <c r="J288" s="47">
        <v>1</v>
      </c>
      <c r="K288" s="47">
        <v>0</v>
      </c>
      <c r="L288" s="47">
        <v>0</v>
      </c>
      <c r="M288" s="47">
        <v>0</v>
      </c>
      <c r="N288" s="47">
        <v>-1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1</v>
      </c>
      <c r="U288" s="47">
        <v>1</v>
      </c>
      <c r="V288" s="47">
        <v>0</v>
      </c>
      <c r="W288" s="47">
        <v>1</v>
      </c>
      <c r="X288" s="47">
        <v>1</v>
      </c>
      <c r="Y288" s="47">
        <v>1</v>
      </c>
      <c r="Z288" s="47">
        <v>0</v>
      </c>
      <c r="AA288" s="47">
        <v>0</v>
      </c>
      <c r="AB288" s="47">
        <v>0</v>
      </c>
      <c r="AC288" s="47">
        <v>0</v>
      </c>
      <c r="AD288" s="47">
        <v>1</v>
      </c>
      <c r="AE288" s="47">
        <v>1</v>
      </c>
      <c r="AF288" s="47">
        <v>0</v>
      </c>
      <c r="AG288" s="47">
        <v>0</v>
      </c>
      <c r="AH288" s="47">
        <v>1</v>
      </c>
      <c r="AI288" s="47">
        <v>0</v>
      </c>
    </row>
    <row r="289" spans="1:35" x14ac:dyDescent="0.35">
      <c r="A289" s="47">
        <v>21</v>
      </c>
      <c r="B289" s="53">
        <v>361698</v>
      </c>
      <c r="C289" s="53">
        <v>37376965</v>
      </c>
      <c r="D289" s="49" t="s">
        <v>50</v>
      </c>
      <c r="E289" s="48" t="s">
        <v>530</v>
      </c>
      <c r="F289" s="47">
        <v>0</v>
      </c>
      <c r="G289" s="47">
        <v>1</v>
      </c>
      <c r="H289" s="47">
        <v>-1</v>
      </c>
      <c r="I289" s="47">
        <v>1</v>
      </c>
      <c r="J289" s="47">
        <v>0</v>
      </c>
      <c r="K289" s="47">
        <v>0</v>
      </c>
      <c r="L289" s="47">
        <v>0</v>
      </c>
      <c r="M289" s="47">
        <v>0</v>
      </c>
      <c r="N289" s="47">
        <v>1</v>
      </c>
      <c r="O289" s="47">
        <v>1</v>
      </c>
      <c r="P289" s="47">
        <v>0</v>
      </c>
      <c r="Q289" s="47">
        <v>1</v>
      </c>
      <c r="R289" s="47">
        <v>0</v>
      </c>
      <c r="S289" s="47">
        <v>0</v>
      </c>
      <c r="T289" s="47">
        <v>0</v>
      </c>
      <c r="U289" s="47">
        <v>0</v>
      </c>
      <c r="V289" s="47">
        <v>1</v>
      </c>
      <c r="W289" s="47">
        <v>1</v>
      </c>
      <c r="X289" s="47">
        <v>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47">
        <v>0</v>
      </c>
      <c r="AH289" s="47">
        <v>0</v>
      </c>
      <c r="AI289" s="47">
        <v>1</v>
      </c>
    </row>
    <row r="290" spans="1:35" x14ac:dyDescent="0.35">
      <c r="A290" s="47">
        <v>3</v>
      </c>
      <c r="B290" s="53">
        <v>7242976</v>
      </c>
      <c r="C290" s="53">
        <v>7249669</v>
      </c>
      <c r="D290" s="49" t="s">
        <v>359</v>
      </c>
      <c r="E290" s="48" t="s">
        <v>473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v>-1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7">
        <v>0</v>
      </c>
      <c r="AE290" s="47">
        <v>0</v>
      </c>
      <c r="AF290" s="47">
        <v>-1</v>
      </c>
      <c r="AG290" s="47">
        <v>0</v>
      </c>
      <c r="AH290" s="47">
        <v>0</v>
      </c>
      <c r="AI290" s="47">
        <v>0</v>
      </c>
    </row>
    <row r="291" spans="1:35" x14ac:dyDescent="0.35">
      <c r="A291" s="47">
        <v>5</v>
      </c>
      <c r="B291" s="53">
        <v>218356</v>
      </c>
      <c r="C291" s="53">
        <v>256815</v>
      </c>
      <c r="D291" s="49" t="s">
        <v>360</v>
      </c>
      <c r="E291" s="48" t="s">
        <v>531</v>
      </c>
      <c r="F291" s="47">
        <v>1</v>
      </c>
      <c r="G291" s="47">
        <v>0</v>
      </c>
      <c r="H291" s="47">
        <v>1</v>
      </c>
      <c r="I291" s="47">
        <v>0</v>
      </c>
      <c r="J291" s="47">
        <v>1</v>
      </c>
      <c r="K291" s="47">
        <v>1</v>
      </c>
      <c r="L291" s="47">
        <v>1</v>
      </c>
      <c r="M291" s="47">
        <v>1</v>
      </c>
      <c r="N291" s="47">
        <v>0</v>
      </c>
      <c r="O291" s="47">
        <v>0</v>
      </c>
      <c r="P291" s="47">
        <v>1</v>
      </c>
      <c r="Q291" s="47">
        <v>0</v>
      </c>
      <c r="R291" s="47">
        <v>0</v>
      </c>
      <c r="S291" s="47">
        <v>0</v>
      </c>
      <c r="T291" s="47">
        <v>1</v>
      </c>
      <c r="U291" s="47">
        <v>1</v>
      </c>
      <c r="V291" s="47">
        <v>0</v>
      </c>
      <c r="W291" s="47">
        <v>1</v>
      </c>
      <c r="X291" s="47">
        <v>1</v>
      </c>
      <c r="Y291" s="47">
        <v>1</v>
      </c>
      <c r="Z291" s="47">
        <v>0</v>
      </c>
      <c r="AA291" s="47">
        <v>1</v>
      </c>
      <c r="AB291" s="47">
        <v>1</v>
      </c>
      <c r="AC291" s="47">
        <v>1</v>
      </c>
      <c r="AD291" s="47">
        <v>0</v>
      </c>
      <c r="AE291" s="47">
        <v>0</v>
      </c>
      <c r="AF291" s="47">
        <v>0</v>
      </c>
      <c r="AG291" s="47">
        <v>0</v>
      </c>
      <c r="AH291" s="47">
        <v>1</v>
      </c>
      <c r="AI291" s="47">
        <v>0</v>
      </c>
    </row>
    <row r="292" spans="1:35" x14ac:dyDescent="0.35">
      <c r="A292" s="47">
        <v>11</v>
      </c>
      <c r="B292" s="53">
        <v>61197514</v>
      </c>
      <c r="C292" s="53">
        <v>612151</v>
      </c>
      <c r="D292" s="49" t="s">
        <v>361</v>
      </c>
      <c r="E292" s="48" t="s">
        <v>471</v>
      </c>
      <c r="F292" s="47">
        <v>1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1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47">
        <v>0</v>
      </c>
      <c r="X292" s="47">
        <v>0</v>
      </c>
      <c r="Y292" s="47">
        <v>0</v>
      </c>
      <c r="Z292" s="47">
        <v>0</v>
      </c>
      <c r="AA292" s="47">
        <v>0</v>
      </c>
      <c r="AB292" s="47">
        <v>0</v>
      </c>
      <c r="AC292" s="47">
        <v>1</v>
      </c>
      <c r="AD292" s="47">
        <v>0</v>
      </c>
      <c r="AE292" s="47">
        <v>0</v>
      </c>
      <c r="AF292" s="47">
        <v>1</v>
      </c>
      <c r="AG292" s="47">
        <v>0</v>
      </c>
      <c r="AH292" s="47">
        <v>1</v>
      </c>
      <c r="AI292" s="47">
        <v>0</v>
      </c>
    </row>
    <row r="293" spans="1:35" x14ac:dyDescent="0.35">
      <c r="A293" s="47">
        <v>1</v>
      </c>
      <c r="B293" s="53">
        <v>17345217</v>
      </c>
      <c r="C293" s="53">
        <v>1738665</v>
      </c>
      <c r="D293" s="49" t="s">
        <v>362</v>
      </c>
      <c r="E293" s="48" t="s">
        <v>532</v>
      </c>
      <c r="F293" s="47">
        <v>1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-1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1</v>
      </c>
      <c r="X293" s="47">
        <v>-1</v>
      </c>
      <c r="Y293" s="47">
        <v>-1</v>
      </c>
      <c r="Z293" s="47">
        <v>0</v>
      </c>
      <c r="AA293" s="47">
        <v>0</v>
      </c>
      <c r="AB293" s="47">
        <v>0</v>
      </c>
      <c r="AC293" s="47">
        <v>0</v>
      </c>
      <c r="AD293" s="47">
        <v>-1</v>
      </c>
      <c r="AE293" s="47">
        <v>0</v>
      </c>
      <c r="AF293" s="47">
        <v>0</v>
      </c>
      <c r="AG293" s="47">
        <v>0</v>
      </c>
      <c r="AH293" s="47">
        <v>-1</v>
      </c>
      <c r="AI293" s="47">
        <v>0</v>
      </c>
    </row>
    <row r="294" spans="1:35" x14ac:dyDescent="0.35">
      <c r="A294" s="47">
        <v>1</v>
      </c>
      <c r="B294" s="53">
        <v>16128447</v>
      </c>
      <c r="C294" s="53">
        <v>161332984</v>
      </c>
      <c r="D294" s="49" t="s">
        <v>363</v>
      </c>
      <c r="E294" s="48" t="s">
        <v>431</v>
      </c>
      <c r="F294" s="47">
        <v>0</v>
      </c>
      <c r="G294" s="47">
        <v>1</v>
      </c>
      <c r="H294" s="47">
        <v>0</v>
      </c>
      <c r="I294" s="47">
        <v>1</v>
      </c>
      <c r="J294" s="47">
        <v>1</v>
      </c>
      <c r="K294" s="47">
        <v>1</v>
      </c>
      <c r="L294" s="47">
        <v>1</v>
      </c>
      <c r="M294" s="47">
        <v>1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1</v>
      </c>
      <c r="T294" s="47">
        <v>1</v>
      </c>
      <c r="U294" s="47">
        <v>0</v>
      </c>
      <c r="V294" s="47">
        <v>0</v>
      </c>
      <c r="W294" s="47">
        <v>1</v>
      </c>
      <c r="X294" s="47">
        <v>1</v>
      </c>
      <c r="Y294" s="47">
        <v>1</v>
      </c>
      <c r="Z294" s="47">
        <v>1</v>
      </c>
      <c r="AA294" s="47">
        <v>1</v>
      </c>
      <c r="AB294" s="47">
        <v>1</v>
      </c>
      <c r="AC294" s="47">
        <v>1</v>
      </c>
      <c r="AD294" s="47">
        <v>0</v>
      </c>
      <c r="AE294" s="47">
        <v>1</v>
      </c>
      <c r="AF294" s="47">
        <v>0</v>
      </c>
      <c r="AG294" s="47">
        <v>1</v>
      </c>
      <c r="AH294" s="47">
        <v>0</v>
      </c>
      <c r="AI294" s="47">
        <v>-1</v>
      </c>
    </row>
    <row r="295" spans="1:35" x14ac:dyDescent="0.35">
      <c r="A295" s="47">
        <v>11</v>
      </c>
      <c r="B295" s="53">
        <v>111957497</v>
      </c>
      <c r="C295" s="53">
        <v>11199353</v>
      </c>
      <c r="D295" s="49" t="s">
        <v>364</v>
      </c>
      <c r="E295" s="48" t="s">
        <v>509</v>
      </c>
      <c r="F295" s="47">
        <v>0</v>
      </c>
      <c r="G295" s="47">
        <v>0</v>
      </c>
      <c r="H295" s="47">
        <v>0</v>
      </c>
      <c r="I295" s="47">
        <v>0</v>
      </c>
      <c r="J295" s="47">
        <v>-1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-1</v>
      </c>
      <c r="V295" s="47">
        <v>0</v>
      </c>
      <c r="W295" s="47">
        <v>0</v>
      </c>
      <c r="X295" s="47">
        <v>-1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7">
        <v>0</v>
      </c>
      <c r="AE295" s="47">
        <v>0</v>
      </c>
      <c r="AF295" s="47">
        <v>0</v>
      </c>
      <c r="AG295" s="47">
        <v>0</v>
      </c>
      <c r="AH295" s="47">
        <v>0</v>
      </c>
      <c r="AI295" s="47">
        <v>0</v>
      </c>
    </row>
    <row r="296" spans="1:35" x14ac:dyDescent="0.35">
      <c r="A296" s="47">
        <v>3</v>
      </c>
      <c r="B296" s="53">
        <v>4757919</v>
      </c>
      <c r="C296" s="53">
        <v>4725457</v>
      </c>
      <c r="D296" s="49" t="s">
        <v>365</v>
      </c>
      <c r="E296" s="48" t="s">
        <v>529</v>
      </c>
      <c r="F296" s="47">
        <v>0</v>
      </c>
      <c r="G296" s="47">
        <v>0</v>
      </c>
      <c r="H296" s="47">
        <v>0</v>
      </c>
      <c r="I296" s="47">
        <v>-1</v>
      </c>
      <c r="J296" s="47">
        <v>-1</v>
      </c>
      <c r="K296" s="47">
        <v>-1</v>
      </c>
      <c r="L296" s="47">
        <v>-1</v>
      </c>
      <c r="M296" s="47">
        <v>0</v>
      </c>
      <c r="N296" s="47">
        <v>0</v>
      </c>
      <c r="O296" s="47">
        <v>0</v>
      </c>
      <c r="P296" s="47">
        <v>0</v>
      </c>
      <c r="Q296" s="47">
        <v>-1</v>
      </c>
      <c r="R296" s="47">
        <v>0</v>
      </c>
      <c r="S296" s="47">
        <v>0</v>
      </c>
      <c r="T296" s="47">
        <v>0</v>
      </c>
      <c r="U296" s="47">
        <v>1</v>
      </c>
      <c r="V296" s="47">
        <v>0</v>
      </c>
      <c r="W296" s="47">
        <v>0</v>
      </c>
      <c r="X296" s="47">
        <v>-1</v>
      </c>
      <c r="Y296" s="47">
        <v>0</v>
      </c>
      <c r="Z296" s="47">
        <v>0</v>
      </c>
      <c r="AA296" s="47">
        <v>0</v>
      </c>
      <c r="AB296" s="47">
        <v>-1</v>
      </c>
      <c r="AC296" s="47">
        <v>0</v>
      </c>
      <c r="AD296" s="47">
        <v>0</v>
      </c>
      <c r="AE296" s="47">
        <v>-1</v>
      </c>
      <c r="AF296" s="47">
        <v>-1</v>
      </c>
      <c r="AG296" s="47">
        <v>0</v>
      </c>
      <c r="AH296" s="47">
        <v>0</v>
      </c>
      <c r="AI296" s="47">
        <v>0</v>
      </c>
    </row>
    <row r="297" spans="1:35" x14ac:dyDescent="0.35">
      <c r="A297" s="47">
        <v>2</v>
      </c>
      <c r="B297" s="53">
        <v>19825458</v>
      </c>
      <c r="C297" s="53">
        <v>198299815</v>
      </c>
      <c r="D297" s="49" t="s">
        <v>366</v>
      </c>
      <c r="E297" s="48" t="s">
        <v>430</v>
      </c>
      <c r="F297" s="47">
        <v>1</v>
      </c>
      <c r="G297" s="47">
        <v>0</v>
      </c>
      <c r="H297" s="47">
        <v>0</v>
      </c>
      <c r="I297" s="47">
        <v>-1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1</v>
      </c>
      <c r="U297" s="47">
        <v>0</v>
      </c>
      <c r="V297" s="47">
        <v>0</v>
      </c>
      <c r="W297" s="47">
        <v>0</v>
      </c>
      <c r="X297" s="47">
        <v>0</v>
      </c>
      <c r="Y297" s="47">
        <v>0</v>
      </c>
      <c r="Z297" s="47">
        <v>0</v>
      </c>
      <c r="AA297" s="47">
        <v>0</v>
      </c>
      <c r="AB297" s="47">
        <v>1</v>
      </c>
      <c r="AC297" s="47">
        <v>0</v>
      </c>
      <c r="AD297" s="47">
        <v>0</v>
      </c>
      <c r="AE297" s="47">
        <v>0</v>
      </c>
      <c r="AF297" s="47">
        <v>0</v>
      </c>
      <c r="AG297" s="47">
        <v>0</v>
      </c>
      <c r="AH297" s="47">
        <v>0</v>
      </c>
      <c r="AI297" s="47">
        <v>0</v>
      </c>
    </row>
    <row r="298" spans="1:35" x14ac:dyDescent="0.35">
      <c r="A298" s="47" t="s">
        <v>27</v>
      </c>
      <c r="B298" s="53">
        <v>12348194</v>
      </c>
      <c r="C298" s="53">
        <v>123575</v>
      </c>
      <c r="D298" s="49" t="s">
        <v>367</v>
      </c>
      <c r="E298" s="48" t="s">
        <v>533</v>
      </c>
      <c r="F298" s="47">
        <v>-1</v>
      </c>
      <c r="G298" s="47">
        <v>-1</v>
      </c>
      <c r="H298" s="47">
        <v>0</v>
      </c>
      <c r="I298" s="47">
        <v>-1</v>
      </c>
      <c r="J298" s="47">
        <v>0</v>
      </c>
      <c r="K298" s="47">
        <v>1</v>
      </c>
      <c r="L298" s="47">
        <v>-1</v>
      </c>
      <c r="M298" s="47">
        <v>0</v>
      </c>
      <c r="N298" s="47">
        <v>0</v>
      </c>
      <c r="O298" s="47">
        <v>0</v>
      </c>
      <c r="P298" s="47">
        <v>-1</v>
      </c>
      <c r="Q298" s="47">
        <v>0</v>
      </c>
      <c r="R298" s="47">
        <v>0</v>
      </c>
      <c r="S298" s="47">
        <v>0</v>
      </c>
      <c r="T298" s="47">
        <v>-1</v>
      </c>
      <c r="U298" s="47">
        <v>-1</v>
      </c>
      <c r="V298" s="47">
        <v>0</v>
      </c>
      <c r="W298" s="47">
        <v>-1</v>
      </c>
      <c r="X298" s="47">
        <v>1</v>
      </c>
      <c r="Y298" s="47">
        <v>1</v>
      </c>
      <c r="Z298" s="47">
        <v>0</v>
      </c>
      <c r="AA298" s="47">
        <v>0</v>
      </c>
      <c r="AB298" s="47">
        <v>0</v>
      </c>
      <c r="AC298" s="47">
        <v>0</v>
      </c>
      <c r="AD298" s="47">
        <v>1</v>
      </c>
      <c r="AE298" s="47">
        <v>1</v>
      </c>
      <c r="AF298" s="47">
        <v>-1</v>
      </c>
      <c r="AG298" s="47">
        <v>0</v>
      </c>
      <c r="AH298" s="47">
        <v>0</v>
      </c>
      <c r="AI298" s="47">
        <v>0</v>
      </c>
    </row>
    <row r="299" spans="1:35" x14ac:dyDescent="0.35">
      <c r="A299" s="47">
        <v>3</v>
      </c>
      <c r="B299" s="53">
        <v>72798428</v>
      </c>
      <c r="C299" s="53">
        <v>7291165</v>
      </c>
      <c r="D299" s="49" t="s">
        <v>138</v>
      </c>
      <c r="E299" s="48" t="s">
        <v>473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v>-1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7">
        <v>0</v>
      </c>
      <c r="AE299" s="47">
        <v>0</v>
      </c>
      <c r="AF299" s="47">
        <v>-1</v>
      </c>
      <c r="AG299" s="47">
        <v>0</v>
      </c>
      <c r="AH299" s="47">
        <v>0</v>
      </c>
      <c r="AI299" s="47">
        <v>0</v>
      </c>
    </row>
    <row r="300" spans="1:35" x14ac:dyDescent="0.35">
      <c r="A300" s="47">
        <v>18</v>
      </c>
      <c r="B300" s="53">
        <v>45357922</v>
      </c>
      <c r="C300" s="53">
        <v>45457515</v>
      </c>
      <c r="D300" s="49" t="s">
        <v>368</v>
      </c>
      <c r="E300" s="48" t="s">
        <v>412</v>
      </c>
      <c r="F300" s="47">
        <v>0</v>
      </c>
      <c r="G300" s="47">
        <v>0</v>
      </c>
      <c r="H300" s="47">
        <v>0</v>
      </c>
      <c r="I300" s="47">
        <v>0</v>
      </c>
      <c r="J300" s="47">
        <v>1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-1</v>
      </c>
      <c r="U300" s="47">
        <v>0</v>
      </c>
      <c r="V300" s="47">
        <v>0</v>
      </c>
      <c r="W300" s="47">
        <v>-1</v>
      </c>
      <c r="X300" s="47">
        <v>0</v>
      </c>
      <c r="Y300" s="47">
        <v>0</v>
      </c>
      <c r="Z300" s="47">
        <v>0</v>
      </c>
      <c r="AA300" s="47">
        <v>-1</v>
      </c>
      <c r="AB300" s="47">
        <v>0</v>
      </c>
      <c r="AC300" s="47">
        <v>1</v>
      </c>
      <c r="AD300" s="47">
        <v>-1</v>
      </c>
      <c r="AE300" s="47">
        <v>0</v>
      </c>
      <c r="AF300" s="47">
        <v>0</v>
      </c>
      <c r="AG300" s="47">
        <v>0</v>
      </c>
      <c r="AH300" s="47">
        <v>0</v>
      </c>
      <c r="AI300" s="47">
        <v>0</v>
      </c>
    </row>
    <row r="301" spans="1:35" x14ac:dyDescent="0.35">
      <c r="A301" s="47">
        <v>15</v>
      </c>
      <c r="B301" s="53">
        <v>6735611</v>
      </c>
      <c r="C301" s="53">
        <v>67487533</v>
      </c>
      <c r="D301" s="49" t="s">
        <v>369</v>
      </c>
      <c r="E301" s="48" t="s">
        <v>534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-1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1</v>
      </c>
      <c r="U301" s="47">
        <v>0</v>
      </c>
      <c r="V301" s="47">
        <v>0</v>
      </c>
      <c r="W301" s="47">
        <v>0</v>
      </c>
      <c r="X301" s="47">
        <v>0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7">
        <v>-1</v>
      </c>
      <c r="AE301" s="47">
        <v>0</v>
      </c>
      <c r="AF301" s="47">
        <v>-1</v>
      </c>
      <c r="AG301" s="47">
        <v>0</v>
      </c>
      <c r="AH301" s="47">
        <v>0</v>
      </c>
      <c r="AI301" s="47">
        <v>0</v>
      </c>
    </row>
    <row r="302" spans="1:35" x14ac:dyDescent="0.35">
      <c r="A302" s="47">
        <v>18</v>
      </c>
      <c r="B302" s="53">
        <v>4849441</v>
      </c>
      <c r="C302" s="53">
        <v>48611415</v>
      </c>
      <c r="D302" s="49" t="s">
        <v>34</v>
      </c>
      <c r="E302" s="48" t="s">
        <v>407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-1</v>
      </c>
      <c r="U302" s="47">
        <v>0</v>
      </c>
      <c r="V302" s="47">
        <v>0</v>
      </c>
      <c r="W302" s="47">
        <v>-1</v>
      </c>
      <c r="X302" s="47">
        <v>0</v>
      </c>
      <c r="Y302" s="47">
        <v>0</v>
      </c>
      <c r="Z302" s="47">
        <v>0</v>
      </c>
      <c r="AA302" s="47">
        <v>0</v>
      </c>
      <c r="AB302" s="47">
        <v>0</v>
      </c>
      <c r="AC302" s="47">
        <v>1</v>
      </c>
      <c r="AD302" s="47">
        <v>-1</v>
      </c>
      <c r="AE302" s="47">
        <v>0</v>
      </c>
      <c r="AF302" s="47">
        <v>0</v>
      </c>
      <c r="AG302" s="47">
        <v>0</v>
      </c>
      <c r="AH302" s="47">
        <v>0</v>
      </c>
      <c r="AI302" s="47">
        <v>0</v>
      </c>
    </row>
    <row r="303" spans="1:35" x14ac:dyDescent="0.35">
      <c r="A303" s="47">
        <v>19</v>
      </c>
      <c r="B303" s="53">
        <v>1171598</v>
      </c>
      <c r="C303" s="53">
        <v>1117671</v>
      </c>
      <c r="D303" s="49" t="s">
        <v>171</v>
      </c>
      <c r="E303" s="48" t="s">
        <v>451</v>
      </c>
      <c r="F303" s="47">
        <v>0</v>
      </c>
      <c r="G303" s="47">
        <v>0</v>
      </c>
      <c r="H303" s="47">
        <v>-1</v>
      </c>
      <c r="I303" s="47">
        <v>-1</v>
      </c>
      <c r="J303" s="47">
        <v>0</v>
      </c>
      <c r="K303" s="47">
        <v>0</v>
      </c>
      <c r="L303" s="47">
        <v>2</v>
      </c>
      <c r="M303" s="47">
        <v>2</v>
      </c>
      <c r="N303" s="47">
        <v>-1</v>
      </c>
      <c r="O303" s="47">
        <v>-1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0</v>
      </c>
      <c r="V303" s="47">
        <v>1</v>
      </c>
      <c r="W303" s="47">
        <v>1</v>
      </c>
      <c r="X303" s="47">
        <v>0</v>
      </c>
      <c r="Y303" s="47">
        <v>0</v>
      </c>
      <c r="Z303" s="47">
        <v>0</v>
      </c>
      <c r="AA303" s="47">
        <v>0</v>
      </c>
      <c r="AB303" s="47">
        <v>1</v>
      </c>
      <c r="AC303" s="47">
        <v>1</v>
      </c>
      <c r="AD303" s="47">
        <v>0</v>
      </c>
      <c r="AE303" s="47">
        <v>0</v>
      </c>
      <c r="AF303" s="47">
        <v>0</v>
      </c>
      <c r="AG303" s="47">
        <v>0</v>
      </c>
      <c r="AH303" s="47">
        <v>1</v>
      </c>
      <c r="AI303" s="47">
        <v>0</v>
      </c>
    </row>
    <row r="304" spans="1:35" x14ac:dyDescent="0.35">
      <c r="A304" s="47">
        <v>22</v>
      </c>
      <c r="B304" s="53">
        <v>2412915</v>
      </c>
      <c r="C304" s="53">
        <v>2417673</v>
      </c>
      <c r="D304" s="49" t="s">
        <v>370</v>
      </c>
      <c r="E304" s="48" t="s">
        <v>535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-1</v>
      </c>
      <c r="M304" s="47">
        <v>0</v>
      </c>
      <c r="N304" s="47">
        <v>-1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0</v>
      </c>
      <c r="V304" s="47">
        <v>0</v>
      </c>
      <c r="W304" s="47">
        <v>0</v>
      </c>
      <c r="X304" s="47">
        <v>0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7">
        <v>0</v>
      </c>
      <c r="AE304" s="47">
        <v>0</v>
      </c>
      <c r="AF304" s="47">
        <v>-1</v>
      </c>
      <c r="AG304" s="47">
        <v>0</v>
      </c>
      <c r="AH304" s="47">
        <v>0</v>
      </c>
      <c r="AI304" s="47">
        <v>0</v>
      </c>
    </row>
    <row r="305" spans="1:35" x14ac:dyDescent="0.35">
      <c r="A305" s="47">
        <v>12</v>
      </c>
      <c r="B305" s="53">
        <v>5478755</v>
      </c>
      <c r="C305" s="53">
        <v>5494495</v>
      </c>
      <c r="D305" s="49" t="s">
        <v>371</v>
      </c>
      <c r="E305" s="48" t="s">
        <v>493</v>
      </c>
      <c r="F305" s="47">
        <v>1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-1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1</v>
      </c>
      <c r="T305" s="47">
        <v>-1</v>
      </c>
      <c r="U305" s="47">
        <v>0</v>
      </c>
      <c r="V305" s="47">
        <v>0</v>
      </c>
      <c r="W305" s="47">
        <v>0</v>
      </c>
      <c r="X305" s="47">
        <v>-1</v>
      </c>
      <c r="Y305" s="47">
        <v>-1</v>
      </c>
      <c r="Z305" s="47">
        <v>0</v>
      </c>
      <c r="AA305" s="47">
        <v>0</v>
      </c>
      <c r="AB305" s="47">
        <v>0</v>
      </c>
      <c r="AC305" s="47">
        <v>0</v>
      </c>
      <c r="AD305" s="47">
        <v>0</v>
      </c>
      <c r="AE305" s="47">
        <v>-1</v>
      </c>
      <c r="AF305" s="47">
        <v>0</v>
      </c>
      <c r="AG305" s="47">
        <v>0</v>
      </c>
      <c r="AH305" s="47">
        <v>-1</v>
      </c>
      <c r="AI305" s="47">
        <v>0</v>
      </c>
    </row>
    <row r="306" spans="1:35" x14ac:dyDescent="0.35">
      <c r="A306" s="47">
        <v>7</v>
      </c>
      <c r="B306" s="53">
        <v>128828713</v>
      </c>
      <c r="C306" s="53">
        <v>128853386</v>
      </c>
      <c r="D306" s="49" t="s">
        <v>151</v>
      </c>
      <c r="E306" s="48" t="s">
        <v>483</v>
      </c>
      <c r="F306" s="47">
        <v>-1</v>
      </c>
      <c r="G306" s="47">
        <v>0</v>
      </c>
      <c r="H306" s="47">
        <v>1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1</v>
      </c>
      <c r="O306" s="47">
        <v>0</v>
      </c>
      <c r="P306" s="47">
        <v>-1</v>
      </c>
      <c r="Q306" s="47">
        <v>-1</v>
      </c>
      <c r="R306" s="47">
        <v>0</v>
      </c>
      <c r="S306" s="47">
        <v>0</v>
      </c>
      <c r="T306" s="47">
        <v>0</v>
      </c>
      <c r="U306" s="47">
        <v>0</v>
      </c>
      <c r="V306" s="47">
        <v>0</v>
      </c>
      <c r="W306" s="47">
        <v>0</v>
      </c>
      <c r="X306" s="47">
        <v>0</v>
      </c>
      <c r="Y306" s="47">
        <v>0</v>
      </c>
      <c r="Z306" s="47">
        <v>1</v>
      </c>
      <c r="AA306" s="47">
        <v>1</v>
      </c>
      <c r="AB306" s="47">
        <v>1</v>
      </c>
      <c r="AC306" s="47">
        <v>0</v>
      </c>
      <c r="AD306" s="47">
        <v>0</v>
      </c>
      <c r="AE306" s="47">
        <v>0</v>
      </c>
      <c r="AF306" s="47">
        <v>0</v>
      </c>
      <c r="AG306" s="47">
        <v>0</v>
      </c>
      <c r="AH306" s="47">
        <v>0</v>
      </c>
      <c r="AI306" s="47">
        <v>-1</v>
      </c>
    </row>
    <row r="307" spans="1:35" x14ac:dyDescent="0.35">
      <c r="A307" s="47">
        <v>16</v>
      </c>
      <c r="B307" s="53">
        <v>11348262</v>
      </c>
      <c r="C307" s="53">
        <v>113536</v>
      </c>
      <c r="D307" s="49" t="s">
        <v>372</v>
      </c>
      <c r="E307" s="48" t="s">
        <v>536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-1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0</v>
      </c>
      <c r="V307" s="47">
        <v>0</v>
      </c>
      <c r="W307" s="47">
        <v>0</v>
      </c>
      <c r="X307" s="47">
        <v>0</v>
      </c>
      <c r="Y307" s="47">
        <v>0</v>
      </c>
      <c r="Z307" s="47">
        <v>1</v>
      </c>
      <c r="AA307" s="47">
        <v>0</v>
      </c>
      <c r="AB307" s="47">
        <v>0</v>
      </c>
      <c r="AC307" s="47">
        <v>0</v>
      </c>
      <c r="AD307" s="47">
        <v>0</v>
      </c>
      <c r="AE307" s="47">
        <v>0</v>
      </c>
      <c r="AF307" s="47">
        <v>1</v>
      </c>
      <c r="AG307" s="47">
        <v>1</v>
      </c>
      <c r="AH307" s="47">
        <v>1</v>
      </c>
      <c r="AI307" s="47">
        <v>1</v>
      </c>
    </row>
    <row r="308" spans="1:35" x14ac:dyDescent="0.35">
      <c r="A308" s="47">
        <v>8</v>
      </c>
      <c r="B308" s="53">
        <v>5537495</v>
      </c>
      <c r="C308" s="53">
        <v>55373448</v>
      </c>
      <c r="D308" s="49" t="s">
        <v>373</v>
      </c>
      <c r="E308" s="48" t="s">
        <v>535</v>
      </c>
      <c r="F308" s="47">
        <v>-1</v>
      </c>
      <c r="G308" s="47">
        <v>0</v>
      </c>
      <c r="H308" s="47">
        <v>0</v>
      </c>
      <c r="I308" s="47">
        <v>1</v>
      </c>
      <c r="J308" s="47">
        <v>0</v>
      </c>
      <c r="K308" s="47">
        <v>0</v>
      </c>
      <c r="L308" s="47">
        <v>1</v>
      </c>
      <c r="M308" s="47">
        <v>1</v>
      </c>
      <c r="N308" s="47">
        <v>0</v>
      </c>
      <c r="O308" s="47">
        <v>1</v>
      </c>
      <c r="P308" s="47">
        <v>0</v>
      </c>
      <c r="Q308" s="47">
        <v>0</v>
      </c>
      <c r="R308" s="47">
        <v>-1</v>
      </c>
      <c r="S308" s="47">
        <v>1</v>
      </c>
      <c r="T308" s="47">
        <v>1</v>
      </c>
      <c r="U308" s="47">
        <v>1</v>
      </c>
      <c r="V308" s="47">
        <v>1</v>
      </c>
      <c r="W308" s="47">
        <v>0</v>
      </c>
      <c r="X308" s="47">
        <v>1</v>
      </c>
      <c r="Y308" s="47">
        <v>1</v>
      </c>
      <c r="Z308" s="47">
        <v>1</v>
      </c>
      <c r="AA308" s="47">
        <v>1</v>
      </c>
      <c r="AB308" s="47">
        <v>1</v>
      </c>
      <c r="AC308" s="47">
        <v>1</v>
      </c>
      <c r="AD308" s="47">
        <v>1</v>
      </c>
      <c r="AE308" s="47">
        <v>1</v>
      </c>
      <c r="AF308" s="47">
        <v>-1</v>
      </c>
      <c r="AG308" s="47">
        <v>0</v>
      </c>
      <c r="AH308" s="47">
        <v>1</v>
      </c>
      <c r="AI308" s="47">
        <v>0</v>
      </c>
    </row>
    <row r="309" spans="1:35" x14ac:dyDescent="0.35">
      <c r="A309" s="47">
        <v>3</v>
      </c>
      <c r="B309" s="53">
        <v>181429714</v>
      </c>
      <c r="C309" s="53">
        <v>181432221</v>
      </c>
      <c r="D309" s="49" t="s">
        <v>374</v>
      </c>
      <c r="E309" s="48" t="s">
        <v>449</v>
      </c>
      <c r="F309" s="47">
        <v>0</v>
      </c>
      <c r="G309" s="47">
        <v>0</v>
      </c>
      <c r="H309" s="47">
        <v>1</v>
      </c>
      <c r="I309" s="47">
        <v>1</v>
      </c>
      <c r="J309" s="47">
        <v>1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1</v>
      </c>
      <c r="Q309" s="47">
        <v>1</v>
      </c>
      <c r="R309" s="47">
        <v>0</v>
      </c>
      <c r="S309" s="47">
        <v>1</v>
      </c>
      <c r="T309" s="47">
        <v>1</v>
      </c>
      <c r="U309" s="47">
        <v>1</v>
      </c>
      <c r="V309" s="47">
        <v>0</v>
      </c>
      <c r="W309" s="47">
        <v>0</v>
      </c>
      <c r="X309" s="47">
        <v>0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7">
        <v>0</v>
      </c>
      <c r="AE309" s="47">
        <v>0</v>
      </c>
      <c r="AF309" s="47">
        <v>2</v>
      </c>
      <c r="AG309" s="47">
        <v>2</v>
      </c>
      <c r="AH309" s="47">
        <v>0</v>
      </c>
      <c r="AI309" s="47">
        <v>0</v>
      </c>
    </row>
    <row r="310" spans="1:35" x14ac:dyDescent="0.35">
      <c r="A310" s="47">
        <v>17</v>
      </c>
      <c r="B310" s="53">
        <v>7117161</v>
      </c>
      <c r="C310" s="53">
        <v>7122561</v>
      </c>
      <c r="D310" s="49" t="s">
        <v>164</v>
      </c>
      <c r="E310" s="48" t="s">
        <v>464</v>
      </c>
      <c r="F310" s="47">
        <v>1</v>
      </c>
      <c r="G310" s="47">
        <v>0</v>
      </c>
      <c r="H310" s="47">
        <v>1</v>
      </c>
      <c r="I310" s="47">
        <v>1</v>
      </c>
      <c r="J310" s="47">
        <v>2</v>
      </c>
      <c r="K310" s="47">
        <v>0</v>
      </c>
      <c r="L310" s="47">
        <v>1</v>
      </c>
      <c r="M310" s="47">
        <v>1</v>
      </c>
      <c r="N310" s="47">
        <v>1</v>
      </c>
      <c r="O310" s="47">
        <v>0</v>
      </c>
      <c r="P310" s="47">
        <v>1</v>
      </c>
      <c r="Q310" s="47">
        <v>1</v>
      </c>
      <c r="R310" s="47">
        <v>0</v>
      </c>
      <c r="S310" s="47">
        <v>-1</v>
      </c>
      <c r="T310" s="47">
        <v>2</v>
      </c>
      <c r="U310" s="47">
        <v>2</v>
      </c>
      <c r="V310" s="47">
        <v>1</v>
      </c>
      <c r="W310" s="47">
        <v>1</v>
      </c>
      <c r="X310" s="47">
        <v>0</v>
      </c>
      <c r="Y310" s="47">
        <v>1</v>
      </c>
      <c r="Z310" s="47">
        <v>0</v>
      </c>
      <c r="AA310" s="47">
        <v>0</v>
      </c>
      <c r="AB310" s="47">
        <v>1</v>
      </c>
      <c r="AC310" s="47">
        <v>1</v>
      </c>
      <c r="AD310" s="47">
        <v>1</v>
      </c>
      <c r="AE310" s="47">
        <v>1</v>
      </c>
      <c r="AF310" s="47">
        <v>-1</v>
      </c>
      <c r="AG310" s="47">
        <v>0</v>
      </c>
      <c r="AH310" s="47">
        <v>1</v>
      </c>
      <c r="AI310" s="47">
        <v>0</v>
      </c>
    </row>
    <row r="311" spans="1:35" x14ac:dyDescent="0.35">
      <c r="A311" s="47">
        <v>1</v>
      </c>
      <c r="B311" s="53">
        <v>16174359</v>
      </c>
      <c r="C311" s="53">
        <v>16266955</v>
      </c>
      <c r="D311" s="49" t="s">
        <v>39</v>
      </c>
      <c r="E311" s="48" t="s">
        <v>532</v>
      </c>
      <c r="F311" s="47">
        <v>1</v>
      </c>
      <c r="G311" s="47">
        <v>0</v>
      </c>
      <c r="H311" s="47">
        <v>-1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-1</v>
      </c>
      <c r="Q311" s="47">
        <v>0</v>
      </c>
      <c r="R311" s="47">
        <v>0</v>
      </c>
      <c r="S311" s="47">
        <v>1</v>
      </c>
      <c r="T311" s="47">
        <v>0</v>
      </c>
      <c r="U311" s="47">
        <v>0</v>
      </c>
      <c r="V311" s="47">
        <v>1</v>
      </c>
      <c r="W311" s="47">
        <v>1</v>
      </c>
      <c r="X311" s="47">
        <v>-1</v>
      </c>
      <c r="Y311" s="47">
        <v>-1</v>
      </c>
      <c r="Z311" s="47">
        <v>0</v>
      </c>
      <c r="AA311" s="47">
        <v>1</v>
      </c>
      <c r="AB311" s="47">
        <v>0</v>
      </c>
      <c r="AC311" s="47">
        <v>0</v>
      </c>
      <c r="AD311" s="47">
        <v>-1</v>
      </c>
      <c r="AE311" s="47">
        <v>-1</v>
      </c>
      <c r="AF311" s="47">
        <v>0</v>
      </c>
      <c r="AG311" s="47">
        <v>0</v>
      </c>
      <c r="AH311" s="47">
        <v>1</v>
      </c>
      <c r="AI311" s="47">
        <v>0</v>
      </c>
    </row>
    <row r="312" spans="1:35" x14ac:dyDescent="0.35">
      <c r="A312" s="47">
        <v>17</v>
      </c>
      <c r="B312" s="53">
        <v>47676246</v>
      </c>
      <c r="C312" s="53">
        <v>47755596</v>
      </c>
      <c r="D312" s="49" t="s">
        <v>139</v>
      </c>
      <c r="E312" s="48" t="s">
        <v>418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1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v>-1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7">
        <v>1</v>
      </c>
      <c r="AE312" s="47">
        <v>0</v>
      </c>
      <c r="AF312" s="47">
        <v>0</v>
      </c>
      <c r="AG312" s="47">
        <v>-1</v>
      </c>
      <c r="AH312" s="47">
        <v>0</v>
      </c>
      <c r="AI312" s="47">
        <v>0</v>
      </c>
    </row>
    <row r="313" spans="1:35" x14ac:dyDescent="0.35">
      <c r="A313" s="47">
        <v>2</v>
      </c>
      <c r="B313" s="53">
        <v>3597388</v>
      </c>
      <c r="C313" s="53">
        <v>3634453</v>
      </c>
      <c r="D313" s="49" t="s">
        <v>375</v>
      </c>
      <c r="E313" s="48" t="s">
        <v>535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1</v>
      </c>
      <c r="Q313" s="47">
        <v>0</v>
      </c>
      <c r="R313" s="47">
        <v>0</v>
      </c>
      <c r="S313" s="47">
        <v>0</v>
      </c>
      <c r="T313" s="47">
        <v>0</v>
      </c>
      <c r="U313" s="47">
        <v>0</v>
      </c>
      <c r="V313" s="47">
        <v>0</v>
      </c>
      <c r="W313" s="47">
        <v>0</v>
      </c>
      <c r="X313" s="47">
        <v>0</v>
      </c>
      <c r="Y313" s="47">
        <v>0</v>
      </c>
      <c r="Z313" s="47">
        <v>0</v>
      </c>
      <c r="AA313" s="47">
        <v>1</v>
      </c>
      <c r="AB313" s="47">
        <v>0</v>
      </c>
      <c r="AC313" s="47">
        <v>0</v>
      </c>
      <c r="AD313" s="47">
        <v>0</v>
      </c>
      <c r="AE313" s="47">
        <v>0</v>
      </c>
      <c r="AF313" s="47">
        <v>0</v>
      </c>
      <c r="AG313" s="47">
        <v>0</v>
      </c>
      <c r="AH313" s="47">
        <v>0</v>
      </c>
      <c r="AI313" s="47">
        <v>0</v>
      </c>
    </row>
    <row r="314" spans="1:35" x14ac:dyDescent="0.35">
      <c r="A314" s="47" t="s">
        <v>27</v>
      </c>
      <c r="B314" s="53">
        <v>1239462</v>
      </c>
      <c r="C314" s="53">
        <v>123556514</v>
      </c>
      <c r="D314" s="49" t="s">
        <v>174</v>
      </c>
      <c r="E314" s="48" t="s">
        <v>533</v>
      </c>
      <c r="F314" s="47">
        <v>-1</v>
      </c>
      <c r="G314" s="47">
        <v>-1</v>
      </c>
      <c r="H314" s="47">
        <v>0</v>
      </c>
      <c r="I314" s="47">
        <v>-1</v>
      </c>
      <c r="J314" s="47">
        <v>0</v>
      </c>
      <c r="K314" s="47">
        <v>1</v>
      </c>
      <c r="L314" s="47">
        <v>-1</v>
      </c>
      <c r="M314" s="47">
        <v>0</v>
      </c>
      <c r="N314" s="47">
        <v>0</v>
      </c>
      <c r="O314" s="47">
        <v>0</v>
      </c>
      <c r="P314" s="47">
        <v>-1</v>
      </c>
      <c r="Q314" s="47">
        <v>0</v>
      </c>
      <c r="R314" s="47">
        <v>0</v>
      </c>
      <c r="S314" s="47">
        <v>0</v>
      </c>
      <c r="T314" s="47">
        <v>-1</v>
      </c>
      <c r="U314" s="47">
        <v>-1</v>
      </c>
      <c r="V314" s="47">
        <v>0</v>
      </c>
      <c r="W314" s="47">
        <v>-1</v>
      </c>
      <c r="X314" s="47">
        <v>1</v>
      </c>
      <c r="Y314" s="47">
        <v>1</v>
      </c>
      <c r="Z314" s="47">
        <v>0</v>
      </c>
      <c r="AA314" s="47">
        <v>0</v>
      </c>
      <c r="AB314" s="47">
        <v>0</v>
      </c>
      <c r="AC314" s="47">
        <v>0</v>
      </c>
      <c r="AD314" s="47">
        <v>1</v>
      </c>
      <c r="AE314" s="47">
        <v>1</v>
      </c>
      <c r="AF314" s="47">
        <v>-1</v>
      </c>
      <c r="AG314" s="47">
        <v>0</v>
      </c>
      <c r="AH314" s="47">
        <v>0</v>
      </c>
      <c r="AI314" s="47">
        <v>0</v>
      </c>
    </row>
    <row r="315" spans="1:35" x14ac:dyDescent="0.35">
      <c r="A315" s="47">
        <v>19</v>
      </c>
      <c r="B315" s="53">
        <v>118946</v>
      </c>
      <c r="C315" s="53">
        <v>1228428</v>
      </c>
      <c r="D315" s="49" t="s">
        <v>376</v>
      </c>
      <c r="E315" s="48" t="s">
        <v>413</v>
      </c>
      <c r="F315" s="47">
        <v>0</v>
      </c>
      <c r="G315" s="47">
        <v>0</v>
      </c>
      <c r="H315" s="47">
        <v>-1</v>
      </c>
      <c r="I315" s="47">
        <v>-1</v>
      </c>
      <c r="J315" s="47">
        <v>-1</v>
      </c>
      <c r="K315" s="47">
        <v>-1</v>
      </c>
      <c r="L315" s="47">
        <v>1</v>
      </c>
      <c r="M315" s="47">
        <v>0</v>
      </c>
      <c r="N315" s="47">
        <v>-1</v>
      </c>
      <c r="O315" s="47">
        <v>-1</v>
      </c>
      <c r="P315" s="47">
        <v>0</v>
      </c>
      <c r="Q315" s="47">
        <v>0</v>
      </c>
      <c r="R315" s="47">
        <v>0</v>
      </c>
      <c r="S315" s="47">
        <v>0</v>
      </c>
      <c r="T315" s="47">
        <v>-1</v>
      </c>
      <c r="U315" s="47">
        <v>0</v>
      </c>
      <c r="V315" s="47">
        <v>0</v>
      </c>
      <c r="W315" s="47">
        <v>0</v>
      </c>
      <c r="X315" s="47">
        <v>-1</v>
      </c>
      <c r="Y315" s="47">
        <v>-1</v>
      </c>
      <c r="Z315" s="47">
        <v>0</v>
      </c>
      <c r="AA315" s="47">
        <v>0</v>
      </c>
      <c r="AB315" s="47">
        <v>0</v>
      </c>
      <c r="AC315" s="47">
        <v>0</v>
      </c>
      <c r="AD315" s="47">
        <v>0</v>
      </c>
      <c r="AE315" s="47">
        <v>-1</v>
      </c>
      <c r="AF315" s="47">
        <v>-1</v>
      </c>
      <c r="AG315" s="47">
        <v>0</v>
      </c>
      <c r="AH315" s="47">
        <v>1</v>
      </c>
      <c r="AI315" s="47">
        <v>0</v>
      </c>
    </row>
    <row r="316" spans="1:35" x14ac:dyDescent="0.35">
      <c r="A316" s="47">
        <v>1</v>
      </c>
      <c r="B316" s="53">
        <v>3685225</v>
      </c>
      <c r="C316" s="53">
        <v>36851497</v>
      </c>
      <c r="D316" s="49" t="s">
        <v>377</v>
      </c>
      <c r="E316" s="48" t="s">
        <v>537</v>
      </c>
      <c r="F316" s="47">
        <v>0</v>
      </c>
      <c r="G316" s="47">
        <v>0</v>
      </c>
      <c r="H316" s="47">
        <v>-1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v>0</v>
      </c>
      <c r="W316" s="47">
        <v>0</v>
      </c>
      <c r="X316" s="47">
        <v>0</v>
      </c>
      <c r="Y316" s="47">
        <v>0</v>
      </c>
      <c r="Z316" s="47">
        <v>0</v>
      </c>
      <c r="AA316" s="47">
        <v>0</v>
      </c>
      <c r="AB316" s="47">
        <v>0</v>
      </c>
      <c r="AC316" s="47">
        <v>0</v>
      </c>
      <c r="AD316" s="47">
        <v>-1</v>
      </c>
      <c r="AE316" s="47">
        <v>-1</v>
      </c>
      <c r="AF316" s="47">
        <v>0</v>
      </c>
      <c r="AG316" s="47">
        <v>0</v>
      </c>
      <c r="AH316" s="47">
        <v>0</v>
      </c>
      <c r="AI316" s="47">
        <v>0</v>
      </c>
    </row>
    <row r="317" spans="1:35" x14ac:dyDescent="0.35">
      <c r="A317" s="47">
        <v>1</v>
      </c>
      <c r="B317" s="53">
        <v>14263744</v>
      </c>
      <c r="C317" s="53">
        <v>14393292</v>
      </c>
      <c r="D317" s="49" t="s">
        <v>107</v>
      </c>
      <c r="E317" s="48" t="s">
        <v>538</v>
      </c>
      <c r="F317" s="47">
        <v>1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-1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-1</v>
      </c>
      <c r="S317" s="47">
        <v>1</v>
      </c>
      <c r="T317" s="47">
        <v>0</v>
      </c>
      <c r="U317" s="47">
        <v>0</v>
      </c>
      <c r="V317" s="47">
        <v>0</v>
      </c>
      <c r="W317" s="47">
        <v>0</v>
      </c>
      <c r="X317" s="47">
        <v>0</v>
      </c>
      <c r="Y317" s="47">
        <v>0</v>
      </c>
      <c r="Z317" s="47">
        <v>0</v>
      </c>
      <c r="AA317" s="47">
        <v>0</v>
      </c>
      <c r="AB317" s="47">
        <v>0</v>
      </c>
      <c r="AC317" s="47">
        <v>0</v>
      </c>
      <c r="AD317" s="47">
        <v>-1</v>
      </c>
      <c r="AE317" s="47">
        <v>0</v>
      </c>
      <c r="AF317" s="47">
        <v>-1</v>
      </c>
      <c r="AG317" s="47">
        <v>-1</v>
      </c>
      <c r="AH317" s="47">
        <v>0</v>
      </c>
      <c r="AI317" s="47">
        <v>0</v>
      </c>
    </row>
    <row r="318" spans="1:35" x14ac:dyDescent="0.35">
      <c r="A318" s="47">
        <v>17</v>
      </c>
      <c r="B318" s="53">
        <v>326437</v>
      </c>
      <c r="C318" s="53">
        <v>332864</v>
      </c>
      <c r="D318" s="49" t="s">
        <v>140</v>
      </c>
      <c r="E318" s="48" t="s">
        <v>401</v>
      </c>
      <c r="F318" s="47">
        <v>1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7">
        <v>0</v>
      </c>
      <c r="X318" s="47">
        <v>0</v>
      </c>
      <c r="Y318" s="47">
        <v>0</v>
      </c>
      <c r="Z318" s="47">
        <v>0</v>
      </c>
      <c r="AA318" s="47">
        <v>0</v>
      </c>
      <c r="AB318" s="47">
        <v>0</v>
      </c>
      <c r="AC318" s="47">
        <v>-1</v>
      </c>
      <c r="AD318" s="47">
        <v>0</v>
      </c>
      <c r="AE318" s="47">
        <v>1</v>
      </c>
      <c r="AF318" s="47">
        <v>0</v>
      </c>
      <c r="AG318" s="47">
        <v>0</v>
      </c>
      <c r="AH318" s="47">
        <v>0</v>
      </c>
      <c r="AI318" s="47">
        <v>0</v>
      </c>
    </row>
    <row r="319" spans="1:35" x14ac:dyDescent="0.35">
      <c r="A319" s="47">
        <v>9</v>
      </c>
      <c r="B319" s="53">
        <v>9356469</v>
      </c>
      <c r="C319" s="53">
        <v>9366831</v>
      </c>
      <c r="D319" s="49" t="s">
        <v>378</v>
      </c>
      <c r="E319" s="48" t="s">
        <v>402</v>
      </c>
      <c r="F319" s="47">
        <v>-1</v>
      </c>
      <c r="G319" s="47">
        <v>0</v>
      </c>
      <c r="H319" s="47">
        <v>0</v>
      </c>
      <c r="I319" s="47">
        <v>0</v>
      </c>
      <c r="J319" s="47">
        <v>0</v>
      </c>
      <c r="K319" s="47">
        <v>1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47">
        <v>0</v>
      </c>
      <c r="V319" s="47">
        <v>0</v>
      </c>
      <c r="W319" s="47">
        <v>0</v>
      </c>
      <c r="X319" s="47">
        <v>1</v>
      </c>
      <c r="Y319" s="47">
        <v>0</v>
      </c>
      <c r="Z319" s="47">
        <v>0</v>
      </c>
      <c r="AA319" s="47">
        <v>0</v>
      </c>
      <c r="AB319" s="47">
        <v>0</v>
      </c>
      <c r="AC319" s="47">
        <v>0</v>
      </c>
      <c r="AD319" s="47">
        <v>0</v>
      </c>
      <c r="AE319" s="47">
        <v>0</v>
      </c>
      <c r="AF319" s="47">
        <v>-1</v>
      </c>
      <c r="AG319" s="47">
        <v>0</v>
      </c>
      <c r="AH319" s="47">
        <v>0</v>
      </c>
      <c r="AI319" s="47">
        <v>0</v>
      </c>
    </row>
    <row r="320" spans="1:35" x14ac:dyDescent="0.35">
      <c r="A320" s="47">
        <v>12</v>
      </c>
      <c r="B320" s="53">
        <v>1151859</v>
      </c>
      <c r="C320" s="53">
        <v>115121969</v>
      </c>
      <c r="D320" s="49" t="s">
        <v>379</v>
      </c>
      <c r="E320" s="48" t="s">
        <v>505</v>
      </c>
      <c r="F320" s="47">
        <v>1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1</v>
      </c>
      <c r="M320" s="47">
        <v>1</v>
      </c>
      <c r="N320" s="47">
        <v>0</v>
      </c>
      <c r="O320" s="47">
        <v>0</v>
      </c>
      <c r="P320" s="47">
        <v>1</v>
      </c>
      <c r="Q320" s="47">
        <v>1</v>
      </c>
      <c r="R320" s="47">
        <v>0</v>
      </c>
      <c r="S320" s="47">
        <v>1</v>
      </c>
      <c r="T320" s="47">
        <v>1</v>
      </c>
      <c r="U320" s="47">
        <v>1</v>
      </c>
      <c r="V320" s="47">
        <v>0</v>
      </c>
      <c r="W320" s="47">
        <v>0</v>
      </c>
      <c r="X320" s="47">
        <v>-1</v>
      </c>
      <c r="Y320" s="47">
        <v>-1</v>
      </c>
      <c r="Z320" s="47">
        <v>0</v>
      </c>
      <c r="AA320" s="47">
        <v>1</v>
      </c>
      <c r="AB320" s="47">
        <v>0</v>
      </c>
      <c r="AC320" s="47">
        <v>0</v>
      </c>
      <c r="AD320" s="47">
        <v>0</v>
      </c>
      <c r="AE320" s="47">
        <v>0</v>
      </c>
      <c r="AF320" s="47">
        <v>0</v>
      </c>
      <c r="AG320" s="47">
        <v>-1</v>
      </c>
      <c r="AH320" s="47">
        <v>1</v>
      </c>
      <c r="AI320" s="47">
        <v>1</v>
      </c>
    </row>
    <row r="321" spans="1:35" x14ac:dyDescent="0.35">
      <c r="A321" s="47">
        <v>5</v>
      </c>
      <c r="B321" s="53">
        <v>1253262</v>
      </c>
      <c r="C321" s="53">
        <v>1295184</v>
      </c>
      <c r="D321" s="49" t="s">
        <v>380</v>
      </c>
      <c r="E321" s="48" t="s">
        <v>531</v>
      </c>
      <c r="F321" s="47">
        <v>0</v>
      </c>
      <c r="G321" s="47">
        <v>0</v>
      </c>
      <c r="H321" s="47">
        <v>1</v>
      </c>
      <c r="I321" s="47">
        <v>0</v>
      </c>
      <c r="J321" s="47">
        <v>0</v>
      </c>
      <c r="K321" s="47">
        <v>1</v>
      </c>
      <c r="L321" s="47">
        <v>1</v>
      </c>
      <c r="M321" s="47">
        <v>1</v>
      </c>
      <c r="N321" s="47">
        <v>0</v>
      </c>
      <c r="O321" s="47">
        <v>0</v>
      </c>
      <c r="P321" s="47">
        <v>1</v>
      </c>
      <c r="Q321" s="47">
        <v>0</v>
      </c>
      <c r="R321" s="47">
        <v>-1</v>
      </c>
      <c r="S321" s="47">
        <v>0</v>
      </c>
      <c r="T321" s="47">
        <v>1</v>
      </c>
      <c r="U321" s="47">
        <v>1</v>
      </c>
      <c r="V321" s="47">
        <v>0</v>
      </c>
      <c r="W321" s="47">
        <v>1</v>
      </c>
      <c r="X321" s="47">
        <v>2</v>
      </c>
      <c r="Y321" s="47">
        <v>1</v>
      </c>
      <c r="Z321" s="47">
        <v>0</v>
      </c>
      <c r="AA321" s="47">
        <v>0</v>
      </c>
      <c r="AB321" s="47">
        <v>1</v>
      </c>
      <c r="AC321" s="47">
        <v>1</v>
      </c>
      <c r="AD321" s="47">
        <v>1</v>
      </c>
      <c r="AE321" s="47">
        <v>0</v>
      </c>
      <c r="AF321" s="47">
        <v>0</v>
      </c>
      <c r="AG321" s="47">
        <v>0</v>
      </c>
      <c r="AH321" s="47">
        <v>1</v>
      </c>
      <c r="AI321" s="47">
        <v>1</v>
      </c>
    </row>
    <row r="322" spans="1:35" x14ac:dyDescent="0.35">
      <c r="A322" s="47">
        <v>1</v>
      </c>
      <c r="B322" s="53">
        <v>732413</v>
      </c>
      <c r="C322" s="53">
        <v>7454239</v>
      </c>
      <c r="D322" s="49" t="s">
        <v>141</v>
      </c>
      <c r="E322" s="48" t="s">
        <v>475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1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1</v>
      </c>
      <c r="T322" s="47">
        <v>0</v>
      </c>
      <c r="U322" s="47">
        <v>0</v>
      </c>
      <c r="V322" s="47">
        <v>0</v>
      </c>
      <c r="W322" s="47">
        <v>0</v>
      </c>
      <c r="X322" s="47">
        <v>1</v>
      </c>
      <c r="Y322" s="47">
        <v>0</v>
      </c>
      <c r="Z322" s="47">
        <v>0</v>
      </c>
      <c r="AA322" s="47">
        <v>0</v>
      </c>
      <c r="AB322" s="47">
        <v>0</v>
      </c>
      <c r="AC322" s="47">
        <v>0</v>
      </c>
      <c r="AD322" s="47">
        <v>0</v>
      </c>
      <c r="AE322" s="47">
        <v>0</v>
      </c>
      <c r="AF322" s="47">
        <v>-1</v>
      </c>
      <c r="AG322" s="47">
        <v>0</v>
      </c>
      <c r="AH322" s="47">
        <v>0</v>
      </c>
      <c r="AI322" s="47">
        <v>1</v>
      </c>
    </row>
    <row r="323" spans="1:35" x14ac:dyDescent="0.35">
      <c r="A323" s="47">
        <v>4</v>
      </c>
      <c r="B323" s="53">
        <v>166732</v>
      </c>
      <c r="C323" s="53">
        <v>162973</v>
      </c>
      <c r="D323" s="49" t="s">
        <v>142</v>
      </c>
      <c r="E323" s="48" t="s">
        <v>539</v>
      </c>
      <c r="F323" s="47">
        <v>0</v>
      </c>
      <c r="G323" s="47">
        <v>0</v>
      </c>
      <c r="H323" s="47">
        <v>1</v>
      </c>
      <c r="I323" s="47">
        <v>0</v>
      </c>
      <c r="J323" s="47">
        <v>1</v>
      </c>
      <c r="K323" s="47">
        <v>0</v>
      </c>
      <c r="L323" s="47">
        <v>0</v>
      </c>
      <c r="M323" s="47">
        <v>1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v>0</v>
      </c>
      <c r="W323" s="47">
        <v>0</v>
      </c>
      <c r="X323" s="47">
        <v>0</v>
      </c>
      <c r="Y323" s="47">
        <v>0</v>
      </c>
      <c r="Z323" s="47">
        <v>0</v>
      </c>
      <c r="AA323" s="47">
        <v>0</v>
      </c>
      <c r="AB323" s="47">
        <v>0</v>
      </c>
      <c r="AC323" s="47">
        <v>0</v>
      </c>
      <c r="AD323" s="47">
        <v>0</v>
      </c>
      <c r="AE323" s="47">
        <v>0</v>
      </c>
      <c r="AF323" s="47">
        <v>-1</v>
      </c>
      <c r="AG323" s="47">
        <v>0</v>
      </c>
      <c r="AH323" s="47">
        <v>0</v>
      </c>
      <c r="AI323" s="47">
        <v>0</v>
      </c>
    </row>
    <row r="324" spans="1:35" x14ac:dyDescent="0.35">
      <c r="A324" s="47">
        <v>9</v>
      </c>
      <c r="B324" s="53">
        <v>1186632</v>
      </c>
      <c r="C324" s="53">
        <v>11916474</v>
      </c>
      <c r="D324" s="49" t="s">
        <v>381</v>
      </c>
      <c r="E324" s="48" t="s">
        <v>534</v>
      </c>
      <c r="F324" s="47">
        <v>1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-1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7">
        <v>1</v>
      </c>
      <c r="V324" s="47">
        <v>0</v>
      </c>
      <c r="W324" s="47">
        <v>0</v>
      </c>
      <c r="X324" s="47">
        <v>0</v>
      </c>
      <c r="Y324" s="47">
        <v>0</v>
      </c>
      <c r="Z324" s="47">
        <v>0</v>
      </c>
      <c r="AA324" s="47">
        <v>0</v>
      </c>
      <c r="AB324" s="47">
        <v>0</v>
      </c>
      <c r="AC324" s="47">
        <v>0</v>
      </c>
      <c r="AD324" s="47">
        <v>0</v>
      </c>
      <c r="AE324" s="47">
        <v>0</v>
      </c>
      <c r="AF324" s="47">
        <v>-1</v>
      </c>
      <c r="AG324" s="47">
        <v>0</v>
      </c>
      <c r="AH324" s="47">
        <v>0</v>
      </c>
      <c r="AI324" s="47">
        <v>0</v>
      </c>
    </row>
    <row r="325" spans="1:35" x14ac:dyDescent="0.35">
      <c r="A325" s="47">
        <v>3</v>
      </c>
      <c r="B325" s="53">
        <v>3647994</v>
      </c>
      <c r="C325" s="53">
        <v>3735634</v>
      </c>
      <c r="D325" s="49" t="s">
        <v>382</v>
      </c>
      <c r="E325" s="48" t="s">
        <v>434</v>
      </c>
      <c r="F325" s="47">
        <v>0</v>
      </c>
      <c r="G325" s="47">
        <v>0</v>
      </c>
      <c r="H325" s="47">
        <v>-1</v>
      </c>
      <c r="I325" s="47">
        <v>0</v>
      </c>
      <c r="J325" s="47">
        <v>0</v>
      </c>
      <c r="K325" s="47">
        <v>0</v>
      </c>
      <c r="L325" s="47">
        <v>-1</v>
      </c>
      <c r="M325" s="47">
        <v>-1</v>
      </c>
      <c r="N325" s="47">
        <v>-1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-1</v>
      </c>
      <c r="U325" s="47">
        <v>1</v>
      </c>
      <c r="V325" s="47">
        <v>0</v>
      </c>
      <c r="W325" s="47">
        <v>0</v>
      </c>
      <c r="X325" s="47">
        <v>0</v>
      </c>
      <c r="Y325" s="47">
        <v>1</v>
      </c>
      <c r="Z325" s="47">
        <v>1</v>
      </c>
      <c r="AA325" s="47">
        <v>0</v>
      </c>
      <c r="AB325" s="47">
        <v>-1</v>
      </c>
      <c r="AC325" s="47">
        <v>0</v>
      </c>
      <c r="AD325" s="47">
        <v>0</v>
      </c>
      <c r="AE325" s="47">
        <v>0</v>
      </c>
      <c r="AF325" s="47">
        <v>0</v>
      </c>
      <c r="AG325" s="47">
        <v>0</v>
      </c>
      <c r="AH325" s="47">
        <v>0</v>
      </c>
      <c r="AI325" s="47">
        <v>0</v>
      </c>
    </row>
    <row r="326" spans="1:35" x14ac:dyDescent="0.35">
      <c r="A326" s="47">
        <v>2</v>
      </c>
      <c r="B326" s="53">
        <v>96914254</v>
      </c>
      <c r="C326" s="53">
        <v>96931732</v>
      </c>
      <c r="D326" s="49" t="s">
        <v>383</v>
      </c>
      <c r="E326" s="48" t="s">
        <v>401</v>
      </c>
      <c r="F326" s="47">
        <v>0</v>
      </c>
      <c r="G326" s="47">
        <v>0</v>
      </c>
      <c r="H326" s="47">
        <v>-1</v>
      </c>
      <c r="I326" s="47">
        <v>-1</v>
      </c>
      <c r="J326" s="47">
        <v>0</v>
      </c>
      <c r="K326" s="47">
        <v>1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47">
        <v>0</v>
      </c>
      <c r="V326" s="47">
        <v>0</v>
      </c>
      <c r="W326" s="47">
        <v>1</v>
      </c>
      <c r="X326" s="47">
        <v>0</v>
      </c>
      <c r="Y326" s="47">
        <v>0</v>
      </c>
      <c r="Z326" s="47">
        <v>0</v>
      </c>
      <c r="AA326" s="47">
        <v>1</v>
      </c>
      <c r="AB326" s="47">
        <v>0</v>
      </c>
      <c r="AC326" s="47">
        <v>0</v>
      </c>
      <c r="AD326" s="47">
        <v>0</v>
      </c>
      <c r="AE326" s="47">
        <v>0</v>
      </c>
      <c r="AF326" s="47">
        <v>0</v>
      </c>
      <c r="AG326" s="47">
        <v>0</v>
      </c>
      <c r="AH326" s="47">
        <v>0</v>
      </c>
      <c r="AI326" s="47">
        <v>1</v>
      </c>
    </row>
    <row r="327" spans="1:35" x14ac:dyDescent="0.35">
      <c r="A327" s="47">
        <v>21</v>
      </c>
      <c r="B327" s="53">
        <v>42836478</v>
      </c>
      <c r="C327" s="53">
        <v>429343</v>
      </c>
      <c r="D327" s="49" t="s">
        <v>384</v>
      </c>
      <c r="E327" s="48" t="s">
        <v>410</v>
      </c>
      <c r="F327" s="47">
        <v>1</v>
      </c>
      <c r="G327" s="47">
        <v>1</v>
      </c>
      <c r="H327" s="47">
        <v>1</v>
      </c>
      <c r="I327" s="47">
        <v>1</v>
      </c>
      <c r="J327" s="47">
        <v>0</v>
      </c>
      <c r="K327" s="47">
        <v>-1</v>
      </c>
      <c r="L327" s="47">
        <v>1</v>
      </c>
      <c r="M327" s="47">
        <v>1</v>
      </c>
      <c r="N327" s="47">
        <v>1</v>
      </c>
      <c r="O327" s="47">
        <v>1</v>
      </c>
      <c r="P327" s="47">
        <v>1</v>
      </c>
      <c r="Q327" s="47">
        <v>1</v>
      </c>
      <c r="R327" s="47">
        <v>1</v>
      </c>
      <c r="S327" s="47">
        <v>1</v>
      </c>
      <c r="T327" s="47">
        <v>0</v>
      </c>
      <c r="U327" s="47">
        <v>1</v>
      </c>
      <c r="V327" s="47">
        <v>1</v>
      </c>
      <c r="W327" s="47">
        <v>1</v>
      </c>
      <c r="X327" s="47">
        <v>0</v>
      </c>
      <c r="Y327" s="47">
        <v>-1</v>
      </c>
      <c r="Z327" s="47">
        <v>0</v>
      </c>
      <c r="AA327" s="47">
        <v>0</v>
      </c>
      <c r="AB327" s="47">
        <v>0</v>
      </c>
      <c r="AC327" s="47">
        <v>1</v>
      </c>
      <c r="AD327" s="47">
        <v>1</v>
      </c>
      <c r="AE327" s="47">
        <v>-1</v>
      </c>
      <c r="AF327" s="47">
        <v>0</v>
      </c>
      <c r="AG327" s="47">
        <v>0</v>
      </c>
      <c r="AH327" s="47">
        <v>0</v>
      </c>
      <c r="AI327" s="47">
        <v>1</v>
      </c>
    </row>
    <row r="328" spans="1:35" x14ac:dyDescent="0.35">
      <c r="A328" s="47">
        <v>6</v>
      </c>
      <c r="B328" s="53">
        <v>138188351</v>
      </c>
      <c r="C328" s="53">
        <v>13824449</v>
      </c>
      <c r="D328" s="49" t="s">
        <v>385</v>
      </c>
      <c r="E328" s="48" t="s">
        <v>431</v>
      </c>
      <c r="F328" s="47">
        <v>2</v>
      </c>
      <c r="G328" s="47">
        <v>1</v>
      </c>
      <c r="H328" s="47">
        <v>0</v>
      </c>
      <c r="I328" s="47">
        <v>1</v>
      </c>
      <c r="J328" s="47">
        <v>0</v>
      </c>
      <c r="K328" s="47">
        <v>0</v>
      </c>
      <c r="L328" s="47">
        <v>1</v>
      </c>
      <c r="M328" s="47">
        <v>1</v>
      </c>
      <c r="N328" s="47">
        <v>0</v>
      </c>
      <c r="O328" s="47">
        <v>0</v>
      </c>
      <c r="P328" s="47">
        <v>0</v>
      </c>
      <c r="Q328" s="47">
        <v>0</v>
      </c>
      <c r="R328" s="47">
        <v>1</v>
      </c>
      <c r="S328" s="47">
        <v>0</v>
      </c>
      <c r="T328" s="47">
        <v>0</v>
      </c>
      <c r="U328" s="47">
        <v>0</v>
      </c>
      <c r="V328" s="47">
        <v>0</v>
      </c>
      <c r="W328" s="47">
        <v>0</v>
      </c>
      <c r="X328" s="47">
        <v>-1</v>
      </c>
      <c r="Y328" s="47">
        <v>-1</v>
      </c>
      <c r="Z328" s="47">
        <v>0</v>
      </c>
      <c r="AA328" s="47">
        <v>0</v>
      </c>
      <c r="AB328" s="47">
        <v>0</v>
      </c>
      <c r="AC328" s="47">
        <v>0</v>
      </c>
      <c r="AD328" s="47">
        <v>-1</v>
      </c>
      <c r="AE328" s="47">
        <v>0</v>
      </c>
      <c r="AF328" s="47">
        <v>1</v>
      </c>
      <c r="AG328" s="47">
        <v>0</v>
      </c>
      <c r="AH328" s="47">
        <v>0</v>
      </c>
      <c r="AI328" s="47">
        <v>1</v>
      </c>
    </row>
    <row r="329" spans="1:35" x14ac:dyDescent="0.35">
      <c r="A329" s="47">
        <v>1</v>
      </c>
      <c r="B329" s="53">
        <v>248778</v>
      </c>
      <c r="C329" s="53">
        <v>2496821</v>
      </c>
      <c r="D329" s="49" t="s">
        <v>386</v>
      </c>
      <c r="E329" s="48" t="s">
        <v>540</v>
      </c>
      <c r="F329" s="47">
        <v>0</v>
      </c>
      <c r="G329" s="47">
        <v>0</v>
      </c>
      <c r="H329" s="47">
        <v>-1</v>
      </c>
      <c r="I329" s="47">
        <v>-1</v>
      </c>
      <c r="J329" s="47">
        <v>0</v>
      </c>
      <c r="K329" s="47">
        <v>0</v>
      </c>
      <c r="L329" s="47">
        <v>0</v>
      </c>
      <c r="M329" s="47">
        <v>-1</v>
      </c>
      <c r="N329" s="47">
        <v>-1</v>
      </c>
      <c r="O329" s="47">
        <v>-1</v>
      </c>
      <c r="P329" s="47">
        <v>-1</v>
      </c>
      <c r="Q329" s="47">
        <v>-1</v>
      </c>
      <c r="R329" s="47">
        <v>0</v>
      </c>
      <c r="S329" s="47">
        <v>0</v>
      </c>
      <c r="T329" s="47">
        <v>-1</v>
      </c>
      <c r="U329" s="47">
        <v>-1</v>
      </c>
      <c r="V329" s="47">
        <v>0</v>
      </c>
      <c r="W329" s="47">
        <v>0</v>
      </c>
      <c r="X329" s="47">
        <v>-1</v>
      </c>
      <c r="Y329" s="47">
        <v>-1</v>
      </c>
      <c r="Z329" s="47">
        <v>0</v>
      </c>
      <c r="AA329" s="47">
        <v>0</v>
      </c>
      <c r="AB329" s="47">
        <v>-1</v>
      </c>
      <c r="AC329" s="47">
        <v>-1</v>
      </c>
      <c r="AD329" s="47">
        <v>0</v>
      </c>
      <c r="AE329" s="47">
        <v>0</v>
      </c>
      <c r="AF329" s="47">
        <v>1</v>
      </c>
      <c r="AG329" s="47">
        <v>1</v>
      </c>
      <c r="AH329" s="47">
        <v>1</v>
      </c>
      <c r="AI329" s="47">
        <v>0</v>
      </c>
    </row>
    <row r="330" spans="1:35" x14ac:dyDescent="0.35">
      <c r="A330" s="47">
        <v>2</v>
      </c>
      <c r="B330" s="53">
        <v>39657458</v>
      </c>
      <c r="C330" s="53">
        <v>39753127</v>
      </c>
      <c r="D330" s="49" t="s">
        <v>143</v>
      </c>
      <c r="E330" s="48" t="s">
        <v>403</v>
      </c>
      <c r="F330" s="47">
        <v>1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1</v>
      </c>
      <c r="Q330" s="47">
        <v>0</v>
      </c>
      <c r="R330" s="47">
        <v>0</v>
      </c>
      <c r="S330" s="47">
        <v>0</v>
      </c>
      <c r="T330" s="47">
        <v>0</v>
      </c>
      <c r="U330" s="47">
        <v>0</v>
      </c>
      <c r="V330" s="47">
        <v>0</v>
      </c>
      <c r="W330" s="47">
        <v>0</v>
      </c>
      <c r="X330" s="47">
        <v>0</v>
      </c>
      <c r="Y330" s="47">
        <v>0</v>
      </c>
      <c r="Z330" s="47">
        <v>0</v>
      </c>
      <c r="AA330" s="47">
        <v>1</v>
      </c>
      <c r="AB330" s="47">
        <v>0</v>
      </c>
      <c r="AC330" s="47">
        <v>1</v>
      </c>
      <c r="AD330" s="47">
        <v>0</v>
      </c>
      <c r="AE330" s="47">
        <v>0</v>
      </c>
      <c r="AF330" s="47">
        <v>0</v>
      </c>
      <c r="AG330" s="47">
        <v>0</v>
      </c>
      <c r="AH330" s="47">
        <v>0</v>
      </c>
      <c r="AI330" s="47">
        <v>0</v>
      </c>
    </row>
    <row r="331" spans="1:35" x14ac:dyDescent="0.35">
      <c r="A331" s="47">
        <v>17</v>
      </c>
      <c r="B331" s="53">
        <v>756597</v>
      </c>
      <c r="C331" s="53">
        <v>759856</v>
      </c>
      <c r="D331" s="49" t="s">
        <v>16</v>
      </c>
      <c r="E331" s="48" t="s">
        <v>400</v>
      </c>
      <c r="F331" s="47">
        <v>0</v>
      </c>
      <c r="G331" s="47">
        <v>0</v>
      </c>
      <c r="H331" s="47">
        <v>-1</v>
      </c>
      <c r="I331" s="47">
        <v>0</v>
      </c>
      <c r="J331" s="47">
        <v>0</v>
      </c>
      <c r="K331" s="47">
        <v>0</v>
      </c>
      <c r="L331" s="47">
        <v>0</v>
      </c>
      <c r="M331" s="47">
        <v>-1</v>
      </c>
      <c r="N331" s="47">
        <v>-1</v>
      </c>
      <c r="O331" s="47">
        <v>0</v>
      </c>
      <c r="P331" s="47">
        <v>-1</v>
      </c>
      <c r="Q331" s="47">
        <v>-1</v>
      </c>
      <c r="R331" s="47">
        <v>0</v>
      </c>
      <c r="S331" s="47">
        <v>0</v>
      </c>
      <c r="T331" s="47">
        <v>-1</v>
      </c>
      <c r="U331" s="47">
        <v>0</v>
      </c>
      <c r="V331" s="47">
        <v>0</v>
      </c>
      <c r="W331" s="47">
        <v>0</v>
      </c>
      <c r="X331" s="47">
        <v>0</v>
      </c>
      <c r="Y331" s="47">
        <v>0</v>
      </c>
      <c r="Z331" s="47">
        <v>0</v>
      </c>
      <c r="AA331" s="47">
        <v>0</v>
      </c>
      <c r="AB331" s="47">
        <v>-1</v>
      </c>
      <c r="AC331" s="47">
        <v>0</v>
      </c>
      <c r="AD331" s="47">
        <v>0</v>
      </c>
      <c r="AE331" s="47">
        <v>-1</v>
      </c>
      <c r="AF331" s="47">
        <v>-1</v>
      </c>
      <c r="AG331" s="47">
        <v>-1</v>
      </c>
      <c r="AH331" s="47">
        <v>1</v>
      </c>
      <c r="AI331" s="47">
        <v>0</v>
      </c>
    </row>
    <row r="332" spans="1:35" x14ac:dyDescent="0.35">
      <c r="A332" s="47">
        <v>3</v>
      </c>
      <c r="B332" s="53">
        <v>18934925</v>
      </c>
      <c r="C332" s="53">
        <v>18961568</v>
      </c>
      <c r="D332" s="49" t="s">
        <v>387</v>
      </c>
      <c r="E332" s="48" t="s">
        <v>541</v>
      </c>
      <c r="F332" s="47">
        <v>0</v>
      </c>
      <c r="G332" s="47">
        <v>0</v>
      </c>
      <c r="H332" s="47">
        <v>1</v>
      </c>
      <c r="I332" s="47">
        <v>1</v>
      </c>
      <c r="J332" s="47">
        <v>2</v>
      </c>
      <c r="K332" s="47">
        <v>1</v>
      </c>
      <c r="L332" s="47">
        <v>0</v>
      </c>
      <c r="M332" s="47">
        <v>0</v>
      </c>
      <c r="N332" s="47">
        <v>0</v>
      </c>
      <c r="O332" s="47">
        <v>0</v>
      </c>
      <c r="P332" s="47">
        <v>1</v>
      </c>
      <c r="Q332" s="47">
        <v>0</v>
      </c>
      <c r="R332" s="47">
        <v>0</v>
      </c>
      <c r="S332" s="47">
        <v>0</v>
      </c>
      <c r="T332" s="47">
        <v>1</v>
      </c>
      <c r="U332" s="47">
        <v>1</v>
      </c>
      <c r="V332" s="47">
        <v>0</v>
      </c>
      <c r="W332" s="47">
        <v>0</v>
      </c>
      <c r="X332" s="47">
        <v>1</v>
      </c>
      <c r="Y332" s="47">
        <v>0</v>
      </c>
      <c r="Z332" s="47">
        <v>0</v>
      </c>
      <c r="AA332" s="47">
        <v>0</v>
      </c>
      <c r="AB332" s="47">
        <v>0</v>
      </c>
      <c r="AC332" s="47">
        <v>0</v>
      </c>
      <c r="AD332" s="47">
        <v>0</v>
      </c>
      <c r="AE332" s="47">
        <v>0</v>
      </c>
      <c r="AF332" s="47">
        <v>-1</v>
      </c>
      <c r="AG332" s="47">
        <v>0</v>
      </c>
      <c r="AH332" s="47">
        <v>0</v>
      </c>
      <c r="AI332" s="47">
        <v>0</v>
      </c>
    </row>
    <row r="333" spans="1:35" x14ac:dyDescent="0.35">
      <c r="A333" s="47">
        <v>16</v>
      </c>
      <c r="B333" s="53">
        <v>225699</v>
      </c>
      <c r="C333" s="53">
        <v>222813</v>
      </c>
      <c r="D333" s="49" t="s">
        <v>388</v>
      </c>
      <c r="E333" s="48" t="s">
        <v>413</v>
      </c>
      <c r="F333" s="47">
        <v>1</v>
      </c>
      <c r="G333" s="47">
        <v>0</v>
      </c>
      <c r="H333" s="47">
        <v>0</v>
      </c>
      <c r="I333" s="47">
        <v>0</v>
      </c>
      <c r="J333" s="47">
        <v>-1</v>
      </c>
      <c r="K333" s="47">
        <v>-1</v>
      </c>
      <c r="L333" s="47">
        <v>1</v>
      </c>
      <c r="M333" s="47">
        <v>1</v>
      </c>
      <c r="N333" s="47">
        <v>-1</v>
      </c>
      <c r="O333" s="47">
        <v>-1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47">
        <v>0</v>
      </c>
      <c r="V333" s="47">
        <v>1</v>
      </c>
      <c r="W333" s="47">
        <v>0</v>
      </c>
      <c r="X333" s="47">
        <v>0</v>
      </c>
      <c r="Y333" s="47">
        <v>-1</v>
      </c>
      <c r="Z333" s="47">
        <v>0</v>
      </c>
      <c r="AA333" s="47">
        <v>0</v>
      </c>
      <c r="AB333" s="47">
        <v>0</v>
      </c>
      <c r="AC333" s="47">
        <v>0</v>
      </c>
      <c r="AD333" s="47">
        <v>0</v>
      </c>
      <c r="AE333" s="47">
        <v>0</v>
      </c>
      <c r="AF333" s="47">
        <v>1</v>
      </c>
      <c r="AG333" s="47">
        <v>1</v>
      </c>
      <c r="AH333" s="47">
        <v>1</v>
      </c>
      <c r="AI333" s="47">
        <v>0</v>
      </c>
    </row>
    <row r="334" spans="1:35" x14ac:dyDescent="0.35">
      <c r="A334" s="47">
        <v>9</v>
      </c>
      <c r="B334" s="53">
        <v>135766735</v>
      </c>
      <c r="C334" s="53">
        <v>135822</v>
      </c>
      <c r="D334" s="49" t="s">
        <v>389</v>
      </c>
      <c r="E334" s="48" t="s">
        <v>542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-1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-2</v>
      </c>
      <c r="U334" s="47">
        <v>-2</v>
      </c>
      <c r="V334" s="47">
        <v>0</v>
      </c>
      <c r="W334" s="47">
        <v>1</v>
      </c>
      <c r="X334" s="47">
        <v>-1</v>
      </c>
      <c r="Y334" s="47">
        <v>-1</v>
      </c>
      <c r="Z334" s="47">
        <v>0</v>
      </c>
      <c r="AA334" s="47">
        <v>-1</v>
      </c>
      <c r="AB334" s="47">
        <v>1</v>
      </c>
      <c r="AC334" s="47">
        <v>0</v>
      </c>
      <c r="AD334" s="47">
        <v>0</v>
      </c>
      <c r="AE334" s="47">
        <v>0</v>
      </c>
      <c r="AF334" s="47">
        <v>0</v>
      </c>
      <c r="AG334" s="47">
        <v>0</v>
      </c>
      <c r="AH334" s="47">
        <v>0</v>
      </c>
      <c r="AI334" s="47">
        <v>0</v>
      </c>
    </row>
    <row r="335" spans="1:35" x14ac:dyDescent="0.35">
      <c r="A335" s="47">
        <v>16</v>
      </c>
      <c r="B335" s="53">
        <v>297466</v>
      </c>
      <c r="C335" s="53">
        <v>2138716</v>
      </c>
      <c r="D335" s="49" t="s">
        <v>72</v>
      </c>
      <c r="E335" s="48" t="s">
        <v>413</v>
      </c>
      <c r="F335" s="47">
        <v>1</v>
      </c>
      <c r="G335" s="47">
        <v>0</v>
      </c>
      <c r="H335" s="47">
        <v>0</v>
      </c>
      <c r="I335" s="47">
        <v>0</v>
      </c>
      <c r="J335" s="47">
        <v>-1</v>
      </c>
      <c r="K335" s="47">
        <v>-1</v>
      </c>
      <c r="L335" s="47">
        <v>1</v>
      </c>
      <c r="M335" s="47">
        <v>1</v>
      </c>
      <c r="N335" s="47">
        <v>-1</v>
      </c>
      <c r="O335" s="47">
        <v>-1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7">
        <v>0</v>
      </c>
      <c r="V335" s="47">
        <v>0</v>
      </c>
      <c r="W335" s="47">
        <v>0</v>
      </c>
      <c r="X335" s="47">
        <v>0</v>
      </c>
      <c r="Y335" s="47">
        <v>-1</v>
      </c>
      <c r="Z335" s="47">
        <v>0</v>
      </c>
      <c r="AA335" s="47">
        <v>0</v>
      </c>
      <c r="AB335" s="47">
        <v>0</v>
      </c>
      <c r="AC335" s="47">
        <v>0</v>
      </c>
      <c r="AD335" s="47">
        <v>0</v>
      </c>
      <c r="AE335" s="47">
        <v>0</v>
      </c>
      <c r="AF335" s="47">
        <v>0</v>
      </c>
      <c r="AG335" s="47">
        <v>0</v>
      </c>
      <c r="AH335" s="47">
        <v>1</v>
      </c>
      <c r="AI335" s="47">
        <v>0</v>
      </c>
    </row>
    <row r="336" spans="1:35" x14ac:dyDescent="0.35">
      <c r="A336" s="47">
        <v>14</v>
      </c>
      <c r="B336" s="53">
        <v>81421333</v>
      </c>
      <c r="C336" s="53">
        <v>81612646</v>
      </c>
      <c r="D336" s="49" t="s">
        <v>390</v>
      </c>
      <c r="E336" s="48" t="s">
        <v>524</v>
      </c>
      <c r="F336" s="47">
        <v>-1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47">
        <v>0</v>
      </c>
      <c r="V336" s="47">
        <v>0</v>
      </c>
      <c r="W336" s="47">
        <v>0</v>
      </c>
      <c r="X336" s="47">
        <v>1</v>
      </c>
      <c r="Y336" s="47">
        <v>1</v>
      </c>
      <c r="Z336" s="47">
        <v>0</v>
      </c>
      <c r="AA336" s="47">
        <v>0</v>
      </c>
      <c r="AB336" s="47">
        <v>0</v>
      </c>
      <c r="AC336" s="47">
        <v>0</v>
      </c>
      <c r="AD336" s="47">
        <v>0</v>
      </c>
      <c r="AE336" s="47">
        <v>0</v>
      </c>
      <c r="AF336" s="47">
        <v>0</v>
      </c>
      <c r="AG336" s="47">
        <v>0</v>
      </c>
      <c r="AH336" s="47">
        <v>0</v>
      </c>
      <c r="AI336" s="47">
        <v>0</v>
      </c>
    </row>
    <row r="337" spans="1:35" x14ac:dyDescent="0.35">
      <c r="A337" s="47">
        <v>21</v>
      </c>
      <c r="B337" s="53">
        <v>4451366</v>
      </c>
      <c r="C337" s="53">
        <v>44527697</v>
      </c>
      <c r="D337" s="49" t="s">
        <v>391</v>
      </c>
      <c r="E337" s="48" t="s">
        <v>410</v>
      </c>
      <c r="F337" s="47">
        <v>0</v>
      </c>
      <c r="G337" s="47">
        <v>1</v>
      </c>
      <c r="H337" s="47">
        <v>0</v>
      </c>
      <c r="I337" s="47">
        <v>0</v>
      </c>
      <c r="J337" s="47">
        <v>0</v>
      </c>
      <c r="K337" s="47">
        <v>-1</v>
      </c>
      <c r="L337" s="47">
        <v>1</v>
      </c>
      <c r="M337" s="47">
        <v>0</v>
      </c>
      <c r="N337" s="47">
        <v>0</v>
      </c>
      <c r="O337" s="47">
        <v>0</v>
      </c>
      <c r="P337" s="47">
        <v>-1</v>
      </c>
      <c r="Q337" s="47">
        <v>0</v>
      </c>
      <c r="R337" s="47">
        <v>0</v>
      </c>
      <c r="S337" s="47">
        <v>0</v>
      </c>
      <c r="T337" s="47">
        <v>0</v>
      </c>
      <c r="U337" s="47">
        <v>0</v>
      </c>
      <c r="V337" s="47">
        <v>1</v>
      </c>
      <c r="W337" s="47">
        <v>1</v>
      </c>
      <c r="X337" s="47">
        <v>0</v>
      </c>
      <c r="Y337" s="47">
        <v>0</v>
      </c>
      <c r="Z337" s="47">
        <v>0</v>
      </c>
      <c r="AA337" s="47">
        <v>0</v>
      </c>
      <c r="AB337" s="47">
        <v>0</v>
      </c>
      <c r="AC337" s="47">
        <v>1</v>
      </c>
      <c r="AD337" s="47">
        <v>1</v>
      </c>
      <c r="AE337" s="47">
        <v>0</v>
      </c>
      <c r="AF337" s="47">
        <v>2</v>
      </c>
      <c r="AG337" s="47">
        <v>2</v>
      </c>
      <c r="AH337" s="47">
        <v>0</v>
      </c>
      <c r="AI337" s="47">
        <v>0</v>
      </c>
    </row>
    <row r="338" spans="1:35" x14ac:dyDescent="0.35">
      <c r="A338" s="47">
        <v>3</v>
      </c>
      <c r="B338" s="53">
        <v>1182692</v>
      </c>
      <c r="C338" s="53">
        <v>119394</v>
      </c>
      <c r="D338" s="49" t="s">
        <v>392</v>
      </c>
      <c r="E338" s="48" t="s">
        <v>486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47">
        <v>1</v>
      </c>
      <c r="V338" s="47">
        <v>0</v>
      </c>
      <c r="W338" s="47">
        <v>0</v>
      </c>
      <c r="X338" s="47">
        <v>1</v>
      </c>
      <c r="Y338" s="47">
        <v>1</v>
      </c>
      <c r="Z338" s="47">
        <v>0</v>
      </c>
      <c r="AA338" s="47">
        <v>0</v>
      </c>
      <c r="AB338" s="47">
        <v>0</v>
      </c>
      <c r="AC338" s="47">
        <v>0</v>
      </c>
      <c r="AD338" s="47">
        <v>0</v>
      </c>
      <c r="AE338" s="47">
        <v>0</v>
      </c>
      <c r="AF338" s="47">
        <v>0</v>
      </c>
      <c r="AG338" s="47">
        <v>0</v>
      </c>
      <c r="AH338" s="47">
        <v>0</v>
      </c>
      <c r="AI338" s="47">
        <v>1</v>
      </c>
    </row>
    <row r="339" spans="1:35" x14ac:dyDescent="0.35">
      <c r="A339" s="47">
        <v>1</v>
      </c>
      <c r="B339" s="53">
        <v>11768629</v>
      </c>
      <c r="C339" s="53">
        <v>117753556</v>
      </c>
      <c r="D339" s="49" t="s">
        <v>69</v>
      </c>
      <c r="E339" s="48" t="s">
        <v>400</v>
      </c>
      <c r="F339" s="47">
        <v>0</v>
      </c>
      <c r="G339" s="47">
        <v>0</v>
      </c>
      <c r="H339" s="47">
        <v>1</v>
      </c>
      <c r="I339" s="47">
        <v>1</v>
      </c>
      <c r="J339" s="47">
        <v>0</v>
      </c>
      <c r="K339" s="47">
        <v>1</v>
      </c>
      <c r="L339" s="47">
        <v>0</v>
      </c>
      <c r="M339" s="47">
        <v>1</v>
      </c>
      <c r="N339" s="47">
        <v>0</v>
      </c>
      <c r="O339" s="47">
        <v>1</v>
      </c>
      <c r="P339" s="47">
        <v>0</v>
      </c>
      <c r="Q339" s="47">
        <v>0</v>
      </c>
      <c r="R339" s="47">
        <v>1</v>
      </c>
      <c r="S339" s="47">
        <v>1</v>
      </c>
      <c r="T339" s="47">
        <v>0</v>
      </c>
      <c r="U339" s="47">
        <v>0</v>
      </c>
      <c r="V339" s="47">
        <v>0</v>
      </c>
      <c r="W339" s="47">
        <v>0</v>
      </c>
      <c r="X339" s="47">
        <v>-1</v>
      </c>
      <c r="Y339" s="47">
        <v>-1</v>
      </c>
      <c r="Z339" s="47">
        <v>0</v>
      </c>
      <c r="AA339" s="47">
        <v>1</v>
      </c>
      <c r="AB339" s="47">
        <v>2</v>
      </c>
      <c r="AC339" s="47">
        <v>2</v>
      </c>
      <c r="AD339" s="47">
        <v>1</v>
      </c>
      <c r="AE339" s="47">
        <v>1</v>
      </c>
      <c r="AF339" s="47">
        <v>0</v>
      </c>
      <c r="AG339" s="47">
        <v>0</v>
      </c>
      <c r="AH339" s="47">
        <v>0</v>
      </c>
      <c r="AI339" s="47">
        <v>0</v>
      </c>
    </row>
    <row r="340" spans="1:35" x14ac:dyDescent="0.35">
      <c r="A340" s="47">
        <v>11</v>
      </c>
      <c r="B340" s="53">
        <v>3249321</v>
      </c>
      <c r="C340" s="53">
        <v>32457176</v>
      </c>
      <c r="D340" s="49" t="s">
        <v>21</v>
      </c>
      <c r="E340" s="48" t="s">
        <v>473</v>
      </c>
      <c r="F340" s="47">
        <v>-1</v>
      </c>
      <c r="G340" s="47">
        <v>0</v>
      </c>
      <c r="H340" s="47">
        <v>0</v>
      </c>
      <c r="I340" s="47">
        <v>0</v>
      </c>
      <c r="J340" s="47">
        <v>0</v>
      </c>
      <c r="K340" s="47">
        <v>1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1</v>
      </c>
      <c r="R340" s="47">
        <v>0</v>
      </c>
      <c r="S340" s="47">
        <v>0</v>
      </c>
      <c r="T340" s="47">
        <v>-1</v>
      </c>
      <c r="U340" s="47">
        <v>1</v>
      </c>
      <c r="V340" s="47">
        <v>0</v>
      </c>
      <c r="W340" s="47">
        <v>0</v>
      </c>
      <c r="X340" s="47">
        <v>1</v>
      </c>
      <c r="Y340" s="47">
        <v>1</v>
      </c>
      <c r="Z340" s="47">
        <v>0</v>
      </c>
      <c r="AA340" s="47">
        <v>0</v>
      </c>
      <c r="AB340" s="47">
        <v>1</v>
      </c>
      <c r="AC340" s="47">
        <v>1</v>
      </c>
      <c r="AD340" s="47">
        <v>0</v>
      </c>
      <c r="AE340" s="47">
        <v>0</v>
      </c>
      <c r="AF340" s="47">
        <v>-1</v>
      </c>
      <c r="AG340" s="47">
        <v>0</v>
      </c>
      <c r="AH340" s="47">
        <v>1</v>
      </c>
      <c r="AI340" s="47">
        <v>1</v>
      </c>
    </row>
    <row r="341" spans="1:35" x14ac:dyDescent="0.35">
      <c r="A341" s="47" t="s">
        <v>27</v>
      </c>
      <c r="B341" s="53">
        <v>122993574</v>
      </c>
      <c r="C341" s="53">
        <v>12347829</v>
      </c>
      <c r="D341" s="49" t="s">
        <v>144</v>
      </c>
      <c r="E341" s="48" t="s">
        <v>533</v>
      </c>
      <c r="F341" s="47">
        <v>0</v>
      </c>
      <c r="G341" s="47">
        <v>-1</v>
      </c>
      <c r="H341" s="47">
        <v>0</v>
      </c>
      <c r="I341" s="47">
        <v>0</v>
      </c>
      <c r="J341" s="47">
        <v>0</v>
      </c>
      <c r="K341" s="47">
        <v>0</v>
      </c>
      <c r="L341" s="47">
        <v>-1</v>
      </c>
      <c r="M341" s="47">
        <v>0</v>
      </c>
      <c r="N341" s="47">
        <v>0</v>
      </c>
      <c r="O341" s="47">
        <v>0</v>
      </c>
      <c r="P341" s="47">
        <v>-1</v>
      </c>
      <c r="Q341" s="47">
        <v>0</v>
      </c>
      <c r="R341" s="47">
        <v>0</v>
      </c>
      <c r="S341" s="47">
        <v>0</v>
      </c>
      <c r="T341" s="47">
        <v>-1</v>
      </c>
      <c r="U341" s="47">
        <v>-1</v>
      </c>
      <c r="V341" s="47">
        <v>0</v>
      </c>
      <c r="W341" s="47">
        <v>-1</v>
      </c>
      <c r="X341" s="47">
        <v>1</v>
      </c>
      <c r="Y341" s="47">
        <v>0</v>
      </c>
      <c r="Z341" s="47">
        <v>0</v>
      </c>
      <c r="AA341" s="47">
        <v>0</v>
      </c>
      <c r="AB341" s="47">
        <v>0</v>
      </c>
      <c r="AC341" s="47">
        <v>0</v>
      </c>
      <c r="AD341" s="47">
        <v>1</v>
      </c>
      <c r="AE341" s="47">
        <v>1</v>
      </c>
      <c r="AF341" s="47">
        <v>0</v>
      </c>
      <c r="AG341" s="47">
        <v>0</v>
      </c>
      <c r="AH341" s="47">
        <v>0</v>
      </c>
      <c r="AI341" s="47">
        <v>0</v>
      </c>
    </row>
    <row r="342" spans="1:35" x14ac:dyDescent="0.35">
      <c r="A342" s="47">
        <v>2</v>
      </c>
      <c r="B342" s="53">
        <v>6174984</v>
      </c>
      <c r="C342" s="53">
        <v>61765761</v>
      </c>
      <c r="D342" s="49" t="s">
        <v>26</v>
      </c>
      <c r="E342" s="48" t="s">
        <v>543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47">
        <v>0</v>
      </c>
      <c r="W342" s="47">
        <v>1</v>
      </c>
      <c r="X342" s="47">
        <v>0</v>
      </c>
      <c r="Y342" s="47">
        <v>0</v>
      </c>
      <c r="Z342" s="47">
        <v>0</v>
      </c>
      <c r="AA342" s="47">
        <v>1</v>
      </c>
      <c r="AB342" s="47">
        <v>1</v>
      </c>
      <c r="AC342" s="47">
        <v>0</v>
      </c>
      <c r="AD342" s="47">
        <v>0</v>
      </c>
      <c r="AE342" s="47">
        <v>0</v>
      </c>
      <c r="AF342" s="47">
        <v>0</v>
      </c>
      <c r="AG342" s="47">
        <v>0</v>
      </c>
      <c r="AH342" s="47">
        <v>0</v>
      </c>
      <c r="AI342" s="47">
        <v>0</v>
      </c>
    </row>
    <row r="343" spans="1:35" x14ac:dyDescent="0.35">
      <c r="A343" s="47">
        <v>11</v>
      </c>
      <c r="B343" s="53">
        <v>11981192</v>
      </c>
      <c r="C343" s="53">
        <v>1214154</v>
      </c>
      <c r="D343" s="49" t="s">
        <v>393</v>
      </c>
      <c r="E343" s="48" t="s">
        <v>428</v>
      </c>
      <c r="F343" s="47">
        <v>1</v>
      </c>
      <c r="G343" s="47">
        <v>1</v>
      </c>
      <c r="H343" s="47">
        <v>0</v>
      </c>
      <c r="I343" s="47">
        <v>1</v>
      </c>
      <c r="J343" s="47">
        <v>-1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1</v>
      </c>
      <c r="U343" s="47">
        <v>0</v>
      </c>
      <c r="V343" s="47">
        <v>0</v>
      </c>
      <c r="W343" s="47">
        <v>0</v>
      </c>
      <c r="X343" s="47">
        <v>-1</v>
      </c>
      <c r="Y343" s="47">
        <v>0</v>
      </c>
      <c r="Z343" s="47">
        <v>0</v>
      </c>
      <c r="AA343" s="47">
        <v>0</v>
      </c>
      <c r="AB343" s="47">
        <v>1</v>
      </c>
      <c r="AC343" s="47">
        <v>1</v>
      </c>
      <c r="AD343" s="47">
        <v>0</v>
      </c>
      <c r="AE343" s="47">
        <v>0</v>
      </c>
      <c r="AF343" s="47">
        <v>0</v>
      </c>
      <c r="AG343" s="47">
        <v>0</v>
      </c>
      <c r="AH343" s="47">
        <v>0</v>
      </c>
      <c r="AI343" s="47">
        <v>0</v>
      </c>
    </row>
    <row r="344" spans="1:35" x14ac:dyDescent="0.35">
      <c r="A344" s="47">
        <v>18</v>
      </c>
      <c r="B344" s="53">
        <v>721588</v>
      </c>
      <c r="C344" s="53">
        <v>812547</v>
      </c>
      <c r="D344" s="49" t="s">
        <v>394</v>
      </c>
      <c r="E344" s="48" t="s">
        <v>544</v>
      </c>
      <c r="F344" s="47">
        <v>0</v>
      </c>
      <c r="G344" s="47">
        <v>0</v>
      </c>
      <c r="H344" s="47">
        <v>0</v>
      </c>
      <c r="I344" s="47">
        <v>0</v>
      </c>
      <c r="J344" s="47">
        <v>1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2</v>
      </c>
      <c r="S344" s="47">
        <v>0</v>
      </c>
      <c r="T344" s="47">
        <v>0</v>
      </c>
      <c r="U344" s="47">
        <v>1</v>
      </c>
      <c r="V344" s="47">
        <v>0</v>
      </c>
      <c r="W344" s="47">
        <v>0</v>
      </c>
      <c r="X344" s="47">
        <v>1</v>
      </c>
      <c r="Y344" s="47">
        <v>1</v>
      </c>
      <c r="Z344" s="47">
        <v>0</v>
      </c>
      <c r="AA344" s="47">
        <v>0</v>
      </c>
      <c r="AB344" s="47">
        <v>1</v>
      </c>
      <c r="AC344" s="47">
        <v>0</v>
      </c>
      <c r="AD344" s="47">
        <v>0</v>
      </c>
      <c r="AE344" s="47">
        <v>0</v>
      </c>
      <c r="AF344" s="47">
        <v>0</v>
      </c>
      <c r="AG344" s="47">
        <v>0</v>
      </c>
      <c r="AH344" s="47">
        <v>0</v>
      </c>
      <c r="AI344" s="47">
        <v>0</v>
      </c>
    </row>
    <row r="346" spans="1:35" x14ac:dyDescent="0.35">
      <c r="A346" s="56" t="s">
        <v>1010</v>
      </c>
    </row>
    <row r="347" spans="1:35" x14ac:dyDescent="0.35">
      <c r="A347" s="22" t="s">
        <v>1011</v>
      </c>
    </row>
  </sheetData>
  <sortState ref="F4:F14">
    <sortCondition ref="F4"/>
  </sortState>
  <conditionalFormatting sqref="F3:AI344">
    <cfRule type="cellIs" dxfId="45" priority="1" operator="equal">
      <formula>-2</formula>
    </cfRule>
    <cfRule type="cellIs" dxfId="44" priority="2" operator="equal">
      <formula>2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9100-A9C6-445E-AFA5-E92CB5AC8E1E}">
  <dimension ref="A1:AC110"/>
  <sheetViews>
    <sheetView zoomScale="80" zoomScaleNormal="80" workbookViewId="0"/>
  </sheetViews>
  <sheetFormatPr defaultRowHeight="14.5" x14ac:dyDescent="0.35"/>
  <cols>
    <col min="1" max="1" width="11.90625" style="20" bestFit="1" customWidth="1"/>
    <col min="2" max="2" width="1.90625" style="20" customWidth="1"/>
    <col min="3" max="3" width="71" style="20" bestFit="1" customWidth="1"/>
    <col min="4" max="4" width="9.81640625" style="20" bestFit="1" customWidth="1"/>
    <col min="5" max="5" width="15.54296875" style="20" bestFit="1" customWidth="1"/>
    <col min="6" max="6" width="18" bestFit="1" customWidth="1"/>
    <col min="7" max="7" width="18" style="20" customWidth="1"/>
    <col min="8" max="8" width="2.81640625" style="20" customWidth="1"/>
    <col min="9" max="9" width="73.7265625" style="20" bestFit="1" customWidth="1"/>
    <col min="10" max="10" width="7" style="20" bestFit="1" customWidth="1"/>
    <col min="11" max="11" width="15.6328125" style="20" bestFit="1" customWidth="1"/>
    <col min="13" max="13" width="10.453125" bestFit="1" customWidth="1"/>
    <col min="14" max="14" width="3.7265625" customWidth="1"/>
    <col min="15" max="15" width="71.26953125" bestFit="1" customWidth="1"/>
    <col min="16" max="16" width="7.453125" bestFit="1" customWidth="1"/>
    <col min="17" max="17" width="16.08984375" bestFit="1" customWidth="1"/>
    <col min="19" max="19" width="9.1796875" bestFit="1" customWidth="1"/>
    <col min="20" max="20" width="3.453125" customWidth="1"/>
    <col min="21" max="21" width="74.54296875" bestFit="1" customWidth="1"/>
    <col min="22" max="22" width="10" bestFit="1" customWidth="1"/>
    <col min="23" max="23" width="16.08984375" bestFit="1" customWidth="1"/>
    <col min="26" max="29" width="8.7265625" style="20"/>
  </cols>
  <sheetData>
    <row r="1" spans="1:23" x14ac:dyDescent="0.35">
      <c r="A1" s="120" t="s">
        <v>1497</v>
      </c>
    </row>
    <row r="3" spans="1:23" x14ac:dyDescent="0.35">
      <c r="A3" s="157" t="s">
        <v>1340</v>
      </c>
      <c r="B3" s="158"/>
      <c r="C3" s="158"/>
      <c r="D3" s="158"/>
      <c r="E3" s="159"/>
      <c r="G3" s="157" t="s">
        <v>1411</v>
      </c>
      <c r="H3" s="158"/>
      <c r="I3" s="158"/>
      <c r="J3" s="158"/>
      <c r="K3" s="159"/>
      <c r="M3" s="157" t="s">
        <v>1412</v>
      </c>
      <c r="N3" s="158"/>
      <c r="O3" s="158"/>
      <c r="P3" s="158"/>
      <c r="Q3" s="159"/>
      <c r="S3" s="157" t="s">
        <v>1455</v>
      </c>
      <c r="T3" s="158"/>
      <c r="U3" s="158"/>
      <c r="V3" s="158"/>
      <c r="W3" s="159"/>
    </row>
    <row r="4" spans="1:23" x14ac:dyDescent="0.35">
      <c r="A4" s="11" t="s">
        <v>1282</v>
      </c>
      <c r="B4" s="119"/>
      <c r="C4" s="119" t="s">
        <v>1283</v>
      </c>
      <c r="D4" s="11" t="s">
        <v>1284</v>
      </c>
      <c r="E4" s="11" t="s">
        <v>1176</v>
      </c>
      <c r="G4" s="11" t="s">
        <v>1282</v>
      </c>
      <c r="H4" s="119"/>
      <c r="I4" s="119" t="s">
        <v>1283</v>
      </c>
      <c r="J4" s="11" t="s">
        <v>1284</v>
      </c>
      <c r="K4" s="11" t="s">
        <v>1176</v>
      </c>
      <c r="L4" s="19"/>
      <c r="M4" s="11" t="s">
        <v>1282</v>
      </c>
      <c r="N4" s="119"/>
      <c r="O4" s="119" t="s">
        <v>1283</v>
      </c>
      <c r="P4" s="11" t="s">
        <v>1284</v>
      </c>
      <c r="Q4" s="11" t="s">
        <v>1176</v>
      </c>
      <c r="S4" s="127" t="s">
        <v>1282</v>
      </c>
      <c r="T4" s="128"/>
      <c r="U4" s="119" t="s">
        <v>1283</v>
      </c>
      <c r="V4" s="11" t="s">
        <v>1284</v>
      </c>
      <c r="W4" s="11" t="s">
        <v>1176</v>
      </c>
    </row>
    <row r="5" spans="1:23" x14ac:dyDescent="0.35">
      <c r="A5" s="115" t="s">
        <v>175</v>
      </c>
      <c r="B5" s="112"/>
      <c r="C5" s="110" t="s">
        <v>1177</v>
      </c>
      <c r="D5" s="92" t="s">
        <v>1285</v>
      </c>
      <c r="E5" s="92">
        <v>24</v>
      </c>
      <c r="G5" s="114" t="s">
        <v>175</v>
      </c>
      <c r="H5" s="111"/>
      <c r="I5" s="92" t="s">
        <v>1179</v>
      </c>
      <c r="J5" s="92" t="s">
        <v>1285</v>
      </c>
      <c r="K5" s="92">
        <v>12</v>
      </c>
      <c r="M5" s="124" t="s">
        <v>175</v>
      </c>
      <c r="N5" s="121"/>
      <c r="O5" s="123" t="s">
        <v>1177</v>
      </c>
      <c r="P5" s="123" t="s">
        <v>1285</v>
      </c>
      <c r="Q5" s="123">
        <v>25</v>
      </c>
      <c r="S5" s="9" t="s">
        <v>173</v>
      </c>
      <c r="T5" s="14"/>
      <c r="U5" s="109" t="s">
        <v>1179</v>
      </c>
      <c r="V5" s="92" t="s">
        <v>1285</v>
      </c>
      <c r="W5" s="92">
        <v>18</v>
      </c>
    </row>
    <row r="6" spans="1:23" x14ac:dyDescent="0.35">
      <c r="A6" s="116" t="s">
        <v>79</v>
      </c>
      <c r="B6" s="112"/>
      <c r="C6" s="110" t="s">
        <v>1178</v>
      </c>
      <c r="D6" s="92" t="s">
        <v>1285</v>
      </c>
      <c r="E6" s="92">
        <v>15</v>
      </c>
      <c r="G6" s="117" t="s">
        <v>82</v>
      </c>
      <c r="H6" s="112"/>
      <c r="I6" s="92" t="s">
        <v>1208</v>
      </c>
      <c r="J6" s="92" t="s">
        <v>1285</v>
      </c>
      <c r="K6" s="92">
        <v>13</v>
      </c>
      <c r="M6" s="125" t="s">
        <v>79</v>
      </c>
      <c r="N6" s="121"/>
      <c r="O6" s="123" t="s">
        <v>1184</v>
      </c>
      <c r="P6" s="123" t="s">
        <v>1285</v>
      </c>
      <c r="Q6" s="123">
        <v>12</v>
      </c>
      <c r="S6" s="12" t="s">
        <v>116</v>
      </c>
      <c r="T6" s="15"/>
      <c r="U6" s="109" t="s">
        <v>1177</v>
      </c>
      <c r="V6" s="92" t="s">
        <v>1285</v>
      </c>
      <c r="W6" s="92">
        <v>24</v>
      </c>
    </row>
    <row r="7" spans="1:23" x14ac:dyDescent="0.35">
      <c r="A7" s="116" t="s">
        <v>173</v>
      </c>
      <c r="B7" s="112"/>
      <c r="C7" s="110" t="s">
        <v>1179</v>
      </c>
      <c r="D7" s="92" t="s">
        <v>1285</v>
      </c>
      <c r="E7" s="92">
        <v>15</v>
      </c>
      <c r="G7" s="117" t="s">
        <v>43</v>
      </c>
      <c r="H7" s="112"/>
      <c r="I7" s="92" t="s">
        <v>1213</v>
      </c>
      <c r="J7" s="92" t="s">
        <v>1285</v>
      </c>
      <c r="K7" s="92">
        <v>8</v>
      </c>
      <c r="M7" s="125" t="s">
        <v>116</v>
      </c>
      <c r="N7" s="121"/>
      <c r="O7" s="123" t="s">
        <v>1179</v>
      </c>
      <c r="P7" s="123" t="s">
        <v>1285</v>
      </c>
      <c r="Q7" s="123">
        <v>15</v>
      </c>
      <c r="S7" s="12" t="s">
        <v>82</v>
      </c>
      <c r="T7" s="15"/>
      <c r="U7" s="109" t="s">
        <v>1184</v>
      </c>
      <c r="V7" s="92" t="s">
        <v>1285</v>
      </c>
      <c r="W7" s="92">
        <v>11</v>
      </c>
    </row>
    <row r="8" spans="1:23" x14ac:dyDescent="0.35">
      <c r="A8" s="116" t="s">
        <v>116</v>
      </c>
      <c r="B8" s="112"/>
      <c r="C8" s="110" t="s">
        <v>1180</v>
      </c>
      <c r="D8" s="92" t="s">
        <v>1285</v>
      </c>
      <c r="E8" s="92">
        <v>12</v>
      </c>
      <c r="G8" s="117" t="s">
        <v>60</v>
      </c>
      <c r="H8" s="112"/>
      <c r="I8" s="92" t="s">
        <v>1177</v>
      </c>
      <c r="J8" s="92" t="s">
        <v>1285</v>
      </c>
      <c r="K8" s="92">
        <v>13</v>
      </c>
      <c r="M8" s="125" t="s">
        <v>185</v>
      </c>
      <c r="N8" s="121"/>
      <c r="O8" s="123" t="s">
        <v>1185</v>
      </c>
      <c r="P8" s="123" t="s">
        <v>1285</v>
      </c>
      <c r="Q8" s="123">
        <v>14</v>
      </c>
      <c r="S8" s="12" t="s">
        <v>117</v>
      </c>
      <c r="T8" s="15"/>
      <c r="U8" s="109" t="s">
        <v>1189</v>
      </c>
      <c r="V8" s="92" t="s">
        <v>1285</v>
      </c>
      <c r="W8" s="92">
        <v>10</v>
      </c>
    </row>
    <row r="9" spans="1:23" x14ac:dyDescent="0.35">
      <c r="A9" s="115" t="s">
        <v>185</v>
      </c>
      <c r="B9" s="112"/>
      <c r="C9" s="110" t="s">
        <v>1181</v>
      </c>
      <c r="D9" s="92" t="s">
        <v>1285</v>
      </c>
      <c r="E9" s="92">
        <v>11</v>
      </c>
      <c r="G9" s="117" t="s">
        <v>29</v>
      </c>
      <c r="H9" s="112"/>
      <c r="I9" s="92" t="s">
        <v>1184</v>
      </c>
      <c r="J9" s="92" t="s">
        <v>1285</v>
      </c>
      <c r="K9" s="92">
        <v>7</v>
      </c>
      <c r="M9" s="125" t="s">
        <v>82</v>
      </c>
      <c r="N9" s="121"/>
      <c r="O9" s="123" t="s">
        <v>1186</v>
      </c>
      <c r="P9" s="123" t="s">
        <v>1285</v>
      </c>
      <c r="Q9" s="123">
        <v>14</v>
      </c>
      <c r="S9" s="12" t="s">
        <v>187</v>
      </c>
      <c r="T9" s="15"/>
      <c r="U9" s="109" t="s">
        <v>1180</v>
      </c>
      <c r="V9" s="92" t="s">
        <v>1285</v>
      </c>
      <c r="W9" s="92">
        <v>11</v>
      </c>
    </row>
    <row r="10" spans="1:23" x14ac:dyDescent="0.35">
      <c r="A10" s="116" t="s">
        <v>82</v>
      </c>
      <c r="B10" s="112"/>
      <c r="C10" s="110" t="s">
        <v>1182</v>
      </c>
      <c r="D10" s="92" t="s">
        <v>1285</v>
      </c>
      <c r="E10" s="92">
        <v>9</v>
      </c>
      <c r="G10" s="117" t="s">
        <v>30</v>
      </c>
      <c r="H10" s="112"/>
      <c r="I10" s="92" t="s">
        <v>1185</v>
      </c>
      <c r="J10" s="92" t="s">
        <v>1285</v>
      </c>
      <c r="K10" s="92">
        <v>8</v>
      </c>
      <c r="M10" s="125" t="s">
        <v>43</v>
      </c>
      <c r="N10" s="121"/>
      <c r="O10" s="123" t="s">
        <v>1187</v>
      </c>
      <c r="P10" s="123" t="s">
        <v>1285</v>
      </c>
      <c r="Q10" s="123">
        <v>14</v>
      </c>
      <c r="S10" s="12" t="s">
        <v>60</v>
      </c>
      <c r="T10" s="15"/>
      <c r="U10" s="109" t="s">
        <v>1178</v>
      </c>
      <c r="V10" s="92" t="s">
        <v>1285</v>
      </c>
      <c r="W10" s="92">
        <v>11</v>
      </c>
    </row>
    <row r="11" spans="1:23" x14ac:dyDescent="0.35">
      <c r="A11" s="115" t="s">
        <v>43</v>
      </c>
      <c r="B11" s="112"/>
      <c r="C11" s="110" t="s">
        <v>1183</v>
      </c>
      <c r="D11" s="92" t="s">
        <v>1285</v>
      </c>
      <c r="E11" s="92">
        <v>10</v>
      </c>
      <c r="G11" s="117" t="s">
        <v>48</v>
      </c>
      <c r="H11" s="112"/>
      <c r="I11" s="92" t="s">
        <v>1186</v>
      </c>
      <c r="J11" s="92" t="s">
        <v>1285</v>
      </c>
      <c r="K11" s="92">
        <v>8</v>
      </c>
      <c r="M11" s="125" t="s">
        <v>117</v>
      </c>
      <c r="N11" s="121"/>
      <c r="O11" s="123" t="s">
        <v>1193</v>
      </c>
      <c r="P11" s="123" t="s">
        <v>1285</v>
      </c>
      <c r="Q11" s="123">
        <v>17</v>
      </c>
      <c r="S11" s="12" t="s">
        <v>29</v>
      </c>
      <c r="T11" s="15"/>
      <c r="U11" s="109" t="s">
        <v>1227</v>
      </c>
      <c r="V11" s="92" t="s">
        <v>1285</v>
      </c>
      <c r="W11" s="92">
        <v>10</v>
      </c>
    </row>
    <row r="12" spans="1:23" x14ac:dyDescent="0.35">
      <c r="A12" s="116" t="s">
        <v>117</v>
      </c>
      <c r="B12" s="112"/>
      <c r="C12" s="110" t="s">
        <v>1184</v>
      </c>
      <c r="D12" s="92" t="s">
        <v>1285</v>
      </c>
      <c r="E12" s="92">
        <v>10</v>
      </c>
      <c r="G12" s="117" t="s">
        <v>203</v>
      </c>
      <c r="H12" s="112"/>
      <c r="I12" s="92" t="s">
        <v>1187</v>
      </c>
      <c r="J12" s="92" t="s">
        <v>1285</v>
      </c>
      <c r="K12" s="92">
        <v>8</v>
      </c>
      <c r="M12" s="125" t="s">
        <v>60</v>
      </c>
      <c r="N12" s="121"/>
      <c r="O12" s="123" t="s">
        <v>1190</v>
      </c>
      <c r="P12" s="123" t="s">
        <v>1285</v>
      </c>
      <c r="Q12" s="123">
        <v>14</v>
      </c>
      <c r="S12" s="12" t="s">
        <v>118</v>
      </c>
      <c r="T12" s="15"/>
      <c r="U12" s="109" t="s">
        <v>1217</v>
      </c>
      <c r="V12" s="92" t="s">
        <v>1285</v>
      </c>
      <c r="W12" s="92">
        <v>7</v>
      </c>
    </row>
    <row r="13" spans="1:23" x14ac:dyDescent="0.35">
      <c r="A13" s="116" t="s">
        <v>187</v>
      </c>
      <c r="B13" s="112"/>
      <c r="C13" s="110" t="s">
        <v>1185</v>
      </c>
      <c r="D13" s="92" t="s">
        <v>1285</v>
      </c>
      <c r="E13" s="92">
        <v>11</v>
      </c>
      <c r="G13" s="117" t="s">
        <v>31</v>
      </c>
      <c r="H13" s="112"/>
      <c r="I13" s="92" t="s">
        <v>1220</v>
      </c>
      <c r="J13" s="92" t="s">
        <v>1285</v>
      </c>
      <c r="K13" s="92">
        <v>6</v>
      </c>
      <c r="M13" s="125" t="s">
        <v>118</v>
      </c>
      <c r="N13" s="121"/>
      <c r="O13" s="123" t="s">
        <v>1198</v>
      </c>
      <c r="P13" s="123" t="s">
        <v>1285</v>
      </c>
      <c r="Q13" s="123">
        <v>12</v>
      </c>
      <c r="S13" s="12" t="s">
        <v>83</v>
      </c>
      <c r="T13" s="15"/>
      <c r="U13" s="109" t="s">
        <v>1213</v>
      </c>
      <c r="V13" s="92" t="s">
        <v>1285</v>
      </c>
      <c r="W13" s="92">
        <v>9</v>
      </c>
    </row>
    <row r="14" spans="1:23" x14ac:dyDescent="0.35">
      <c r="A14" s="116" t="s">
        <v>29</v>
      </c>
      <c r="B14" s="112"/>
      <c r="C14" s="110" t="s">
        <v>1186</v>
      </c>
      <c r="D14" s="92" t="s">
        <v>1285</v>
      </c>
      <c r="E14" s="92">
        <v>11</v>
      </c>
      <c r="G14" s="117" t="s">
        <v>165</v>
      </c>
      <c r="H14" s="112"/>
      <c r="I14" s="92" t="s">
        <v>1190</v>
      </c>
      <c r="J14" s="92" t="s">
        <v>1285</v>
      </c>
      <c r="K14" s="92">
        <v>8</v>
      </c>
      <c r="M14" s="125" t="s">
        <v>83</v>
      </c>
      <c r="N14" s="121"/>
      <c r="O14" s="123" t="s">
        <v>1197</v>
      </c>
      <c r="P14" s="123" t="s">
        <v>1285</v>
      </c>
      <c r="Q14" s="123">
        <v>15</v>
      </c>
      <c r="S14" s="12" t="s">
        <v>30</v>
      </c>
      <c r="T14" s="15"/>
      <c r="U14" s="109" t="s">
        <v>1192</v>
      </c>
      <c r="V14" s="92" t="s">
        <v>1285</v>
      </c>
      <c r="W14" s="92">
        <v>11</v>
      </c>
    </row>
    <row r="15" spans="1:23" x14ac:dyDescent="0.35">
      <c r="A15" s="116" t="s">
        <v>118</v>
      </c>
      <c r="B15" s="112"/>
      <c r="C15" s="110" t="s">
        <v>1187</v>
      </c>
      <c r="D15" s="92" t="s">
        <v>1285</v>
      </c>
      <c r="E15" s="92">
        <v>11</v>
      </c>
      <c r="G15" s="117" t="s">
        <v>251</v>
      </c>
      <c r="H15" s="112"/>
      <c r="I15" s="92" t="s">
        <v>1215</v>
      </c>
      <c r="J15" s="92" t="s">
        <v>1285</v>
      </c>
      <c r="K15" s="92">
        <v>11</v>
      </c>
      <c r="M15" s="125" t="s">
        <v>200</v>
      </c>
      <c r="N15" s="121"/>
      <c r="O15" s="123" t="s">
        <v>1182</v>
      </c>
      <c r="P15" s="123" t="s">
        <v>1285</v>
      </c>
      <c r="Q15" s="123">
        <v>9</v>
      </c>
      <c r="S15" s="12" t="s">
        <v>200</v>
      </c>
      <c r="T15" s="15"/>
      <c r="U15" s="109" t="s">
        <v>1182</v>
      </c>
      <c r="V15" s="92" t="s">
        <v>1285</v>
      </c>
      <c r="W15" s="92">
        <v>8</v>
      </c>
    </row>
    <row r="16" spans="1:23" x14ac:dyDescent="0.35">
      <c r="A16" s="116" t="s">
        <v>83</v>
      </c>
      <c r="B16" s="112"/>
      <c r="C16" s="110" t="s">
        <v>1188</v>
      </c>
      <c r="D16" s="92" t="s">
        <v>1285</v>
      </c>
      <c r="E16" s="92">
        <v>10</v>
      </c>
      <c r="G16" s="117" t="s">
        <v>180</v>
      </c>
      <c r="H16" s="112"/>
      <c r="I16" s="92" t="s">
        <v>1189</v>
      </c>
      <c r="J16" s="92" t="s">
        <v>1285</v>
      </c>
      <c r="K16" s="92">
        <v>6</v>
      </c>
      <c r="M16" s="125" t="s">
        <v>48</v>
      </c>
      <c r="N16" s="121"/>
      <c r="O16" s="123" t="s">
        <v>1220</v>
      </c>
      <c r="P16" s="123" t="s">
        <v>1285</v>
      </c>
      <c r="Q16" s="123">
        <v>9</v>
      </c>
      <c r="S16" s="12" t="s">
        <v>120</v>
      </c>
      <c r="T16" s="15"/>
      <c r="U16" s="109" t="s">
        <v>1208</v>
      </c>
      <c r="V16" s="92" t="s">
        <v>1285</v>
      </c>
      <c r="W16" s="92">
        <v>16</v>
      </c>
    </row>
    <row r="17" spans="1:23" x14ac:dyDescent="0.35">
      <c r="A17" s="116" t="s">
        <v>200</v>
      </c>
      <c r="B17" s="112"/>
      <c r="C17" s="110" t="s">
        <v>1189</v>
      </c>
      <c r="D17" s="92" t="s">
        <v>1285</v>
      </c>
      <c r="E17" s="92">
        <v>8</v>
      </c>
      <c r="G17" s="117" t="s">
        <v>179</v>
      </c>
      <c r="H17" s="112"/>
      <c r="I17" s="92" t="s">
        <v>1198</v>
      </c>
      <c r="J17" s="92" t="s">
        <v>1285</v>
      </c>
      <c r="K17" s="92">
        <v>7</v>
      </c>
      <c r="M17" s="125" t="s">
        <v>120</v>
      </c>
      <c r="N17" s="121"/>
      <c r="O17" s="123" t="s">
        <v>1178</v>
      </c>
      <c r="P17" s="123" t="s">
        <v>1285</v>
      </c>
      <c r="Q17" s="123">
        <v>11</v>
      </c>
      <c r="S17" s="12" t="s">
        <v>121</v>
      </c>
      <c r="T17" s="15"/>
      <c r="U17" s="109" t="s">
        <v>1185</v>
      </c>
      <c r="V17" s="92" t="s">
        <v>1285</v>
      </c>
      <c r="W17" s="92">
        <v>11</v>
      </c>
    </row>
    <row r="18" spans="1:23" x14ac:dyDescent="0.35">
      <c r="A18" s="116" t="s">
        <v>120</v>
      </c>
      <c r="B18" s="112"/>
      <c r="C18" s="110" t="s">
        <v>1190</v>
      </c>
      <c r="D18" s="92" t="s">
        <v>1285</v>
      </c>
      <c r="E18" s="92">
        <v>11</v>
      </c>
      <c r="G18" s="117" t="s">
        <v>18</v>
      </c>
      <c r="H18" s="112"/>
      <c r="I18" s="92" t="s">
        <v>1341</v>
      </c>
      <c r="J18" s="92" t="s">
        <v>1285</v>
      </c>
      <c r="K18" s="92">
        <v>9</v>
      </c>
      <c r="M18" s="125" t="s">
        <v>121</v>
      </c>
      <c r="N18" s="121"/>
      <c r="O18" s="123" t="s">
        <v>1181</v>
      </c>
      <c r="P18" s="123" t="s">
        <v>1285</v>
      </c>
      <c r="Q18" s="123">
        <v>10</v>
      </c>
      <c r="S18" s="12" t="s">
        <v>203</v>
      </c>
      <c r="T18" s="15"/>
      <c r="U18" s="109" t="s">
        <v>1186</v>
      </c>
      <c r="V18" s="92" t="s">
        <v>1285</v>
      </c>
      <c r="W18" s="92">
        <v>11</v>
      </c>
    </row>
    <row r="19" spans="1:23" x14ac:dyDescent="0.35">
      <c r="A19" s="116" t="s">
        <v>121</v>
      </c>
      <c r="B19" s="112"/>
      <c r="C19" s="110" t="s">
        <v>1191</v>
      </c>
      <c r="D19" s="92" t="s">
        <v>1285</v>
      </c>
      <c r="E19" s="92">
        <v>8</v>
      </c>
      <c r="G19" s="117" t="s">
        <v>32</v>
      </c>
      <c r="H19" s="112"/>
      <c r="I19" s="92" t="s">
        <v>1232</v>
      </c>
      <c r="J19" s="92" t="s">
        <v>1285</v>
      </c>
      <c r="K19" s="92">
        <v>5</v>
      </c>
      <c r="M19" s="125" t="s">
        <v>7</v>
      </c>
      <c r="N19" s="121"/>
      <c r="O19" s="123" t="s">
        <v>1215</v>
      </c>
      <c r="P19" s="123" t="s">
        <v>1285</v>
      </c>
      <c r="Q19" s="123">
        <v>18</v>
      </c>
      <c r="S19" s="12" t="s">
        <v>7</v>
      </c>
      <c r="T19" s="15"/>
      <c r="U19" s="109" t="s">
        <v>1187</v>
      </c>
      <c r="V19" s="92" t="s">
        <v>1285</v>
      </c>
      <c r="W19" s="92">
        <v>11</v>
      </c>
    </row>
    <row r="20" spans="1:23" x14ac:dyDescent="0.35">
      <c r="A20" s="116" t="s">
        <v>7</v>
      </c>
      <c r="B20" s="112"/>
      <c r="C20" s="110" t="s">
        <v>1192</v>
      </c>
      <c r="D20" s="92" t="s">
        <v>1285</v>
      </c>
      <c r="E20" s="92">
        <v>10</v>
      </c>
      <c r="G20" s="117" t="s">
        <v>283</v>
      </c>
      <c r="H20" s="112"/>
      <c r="I20" s="92" t="s">
        <v>1193</v>
      </c>
      <c r="J20" s="92" t="s">
        <v>1285</v>
      </c>
      <c r="K20" s="92">
        <v>9</v>
      </c>
      <c r="M20" s="125" t="s">
        <v>211</v>
      </c>
      <c r="N20" s="121"/>
      <c r="O20" s="123" t="s">
        <v>1195</v>
      </c>
      <c r="P20" s="123" t="s">
        <v>1285</v>
      </c>
      <c r="Q20" s="123">
        <v>17</v>
      </c>
      <c r="S20" s="12" t="s">
        <v>213</v>
      </c>
      <c r="T20" s="15"/>
      <c r="U20" s="109" t="s">
        <v>1211</v>
      </c>
      <c r="V20" s="92" t="s">
        <v>1285</v>
      </c>
      <c r="W20" s="92">
        <v>14</v>
      </c>
    </row>
    <row r="21" spans="1:23" x14ac:dyDescent="0.35">
      <c r="A21" s="115" t="s">
        <v>211</v>
      </c>
      <c r="B21" s="112"/>
      <c r="C21" s="110" t="s">
        <v>1193</v>
      </c>
      <c r="D21" s="92" t="s">
        <v>1285</v>
      </c>
      <c r="E21" s="92">
        <v>13</v>
      </c>
      <c r="G21" s="117" t="s">
        <v>128</v>
      </c>
      <c r="H21" s="112"/>
      <c r="I21" s="92" t="s">
        <v>1211</v>
      </c>
      <c r="J21" s="92" t="s">
        <v>1285</v>
      </c>
      <c r="K21" s="92">
        <v>9</v>
      </c>
      <c r="M21" s="125" t="s">
        <v>41</v>
      </c>
      <c r="N21" s="121"/>
      <c r="O21" s="123" t="s">
        <v>1208</v>
      </c>
      <c r="P21" s="123" t="s">
        <v>1285</v>
      </c>
      <c r="Q21" s="123">
        <v>17</v>
      </c>
      <c r="S21" s="12" t="s">
        <v>84</v>
      </c>
      <c r="T21" s="15"/>
      <c r="U21" s="109" t="s">
        <v>1181</v>
      </c>
      <c r="V21" s="92" t="s">
        <v>1285</v>
      </c>
      <c r="W21" s="92">
        <v>9</v>
      </c>
    </row>
    <row r="22" spans="1:23" x14ac:dyDescent="0.35">
      <c r="A22" s="116" t="s">
        <v>213</v>
      </c>
      <c r="B22" s="112"/>
      <c r="C22" s="110" t="s">
        <v>1194</v>
      </c>
      <c r="D22" s="92" t="s">
        <v>1285</v>
      </c>
      <c r="E22" s="92">
        <v>9</v>
      </c>
      <c r="G22" s="117" t="s">
        <v>178</v>
      </c>
      <c r="H22" s="112"/>
      <c r="I22" s="92" t="s">
        <v>1222</v>
      </c>
      <c r="J22" s="92" t="s">
        <v>1285</v>
      </c>
      <c r="K22" s="92">
        <v>10</v>
      </c>
      <c r="M22" s="125" t="s">
        <v>214</v>
      </c>
      <c r="N22" s="121"/>
      <c r="O22" s="123" t="s">
        <v>1222</v>
      </c>
      <c r="P22" s="123" t="s">
        <v>1285</v>
      </c>
      <c r="Q22" s="123">
        <v>17</v>
      </c>
      <c r="S22" s="12" t="s">
        <v>31</v>
      </c>
      <c r="T22" s="15"/>
      <c r="U22" s="109" t="s">
        <v>1190</v>
      </c>
      <c r="V22" s="92" t="s">
        <v>1285</v>
      </c>
      <c r="W22" s="92">
        <v>11</v>
      </c>
    </row>
    <row r="23" spans="1:23" x14ac:dyDescent="0.35">
      <c r="A23" s="115" t="s">
        <v>41</v>
      </c>
      <c r="B23" s="112"/>
      <c r="C23" s="110" t="s">
        <v>1195</v>
      </c>
      <c r="D23" s="92" t="s">
        <v>1285</v>
      </c>
      <c r="E23" s="92">
        <v>15</v>
      </c>
      <c r="G23" s="117" t="s">
        <v>24</v>
      </c>
      <c r="H23" s="112"/>
      <c r="I23" s="92" t="s">
        <v>1231</v>
      </c>
      <c r="J23" s="92" t="s">
        <v>1285</v>
      </c>
      <c r="K23" s="92">
        <v>10</v>
      </c>
      <c r="M23" s="125" t="s">
        <v>84</v>
      </c>
      <c r="N23" s="121"/>
      <c r="O23" s="123" t="s">
        <v>1212</v>
      </c>
      <c r="P23" s="123" t="s">
        <v>1285</v>
      </c>
      <c r="Q23" s="123">
        <v>17</v>
      </c>
      <c r="S23" s="12" t="s">
        <v>110</v>
      </c>
      <c r="T23" s="15"/>
      <c r="U23" s="109" t="s">
        <v>1193</v>
      </c>
      <c r="V23" s="92" t="s">
        <v>1285</v>
      </c>
      <c r="W23" s="92">
        <v>13</v>
      </c>
    </row>
    <row r="24" spans="1:23" x14ac:dyDescent="0.35">
      <c r="A24" s="115" t="s">
        <v>214</v>
      </c>
      <c r="B24" s="112"/>
      <c r="C24" s="110" t="s">
        <v>1196</v>
      </c>
      <c r="D24" s="92" t="s">
        <v>1285</v>
      </c>
      <c r="E24" s="92">
        <v>12</v>
      </c>
      <c r="G24" s="117" t="s">
        <v>65</v>
      </c>
      <c r="H24" s="112"/>
      <c r="I24" s="92" t="s">
        <v>1197</v>
      </c>
      <c r="J24" s="92" t="s">
        <v>1286</v>
      </c>
      <c r="K24" s="92">
        <v>8</v>
      </c>
      <c r="M24" s="125" t="s">
        <v>226</v>
      </c>
      <c r="N24" s="121"/>
      <c r="O24" s="123" t="s">
        <v>1231</v>
      </c>
      <c r="P24" s="123" t="s">
        <v>1285</v>
      </c>
      <c r="Q24" s="123">
        <v>17</v>
      </c>
      <c r="S24" s="12" t="s">
        <v>104</v>
      </c>
      <c r="T24" s="15"/>
      <c r="U24" s="109" t="s">
        <v>1197</v>
      </c>
      <c r="V24" s="92" t="s">
        <v>1285</v>
      </c>
      <c r="W24" s="92">
        <v>12</v>
      </c>
    </row>
    <row r="25" spans="1:23" x14ac:dyDescent="0.35">
      <c r="A25" s="116" t="s">
        <v>84</v>
      </c>
      <c r="B25" s="112"/>
      <c r="C25" s="110" t="s">
        <v>1197</v>
      </c>
      <c r="D25" s="92" t="s">
        <v>1285</v>
      </c>
      <c r="E25" s="92">
        <v>12</v>
      </c>
      <c r="G25" s="117" t="s">
        <v>307</v>
      </c>
      <c r="H25" s="112"/>
      <c r="I25" s="92" t="s">
        <v>1234</v>
      </c>
      <c r="J25" s="92" t="s">
        <v>1286</v>
      </c>
      <c r="K25" s="92">
        <v>8</v>
      </c>
      <c r="M25" s="125" t="s">
        <v>31</v>
      </c>
      <c r="N25" s="121"/>
      <c r="O25" s="123" t="s">
        <v>1234</v>
      </c>
      <c r="P25" s="123" t="s">
        <v>1285</v>
      </c>
      <c r="Q25" s="123">
        <v>13</v>
      </c>
      <c r="S25" s="12" t="s">
        <v>123</v>
      </c>
      <c r="T25" s="15"/>
      <c r="U25" s="109" t="s">
        <v>1200</v>
      </c>
      <c r="V25" s="92" t="s">
        <v>1285</v>
      </c>
      <c r="W25" s="92">
        <v>14</v>
      </c>
    </row>
    <row r="26" spans="1:23" x14ac:dyDescent="0.35">
      <c r="A26" s="115" t="s">
        <v>226</v>
      </c>
      <c r="B26" s="112"/>
      <c r="C26" s="110" t="s">
        <v>1198</v>
      </c>
      <c r="D26" s="92" t="s">
        <v>1285</v>
      </c>
      <c r="E26" s="92">
        <v>9</v>
      </c>
      <c r="G26" s="117" t="s">
        <v>101</v>
      </c>
      <c r="H26" s="112"/>
      <c r="I26" s="92" t="s">
        <v>1342</v>
      </c>
      <c r="J26" s="92" t="s">
        <v>1286</v>
      </c>
      <c r="K26" s="92">
        <v>11</v>
      </c>
      <c r="M26" s="125" t="s">
        <v>231</v>
      </c>
      <c r="N26" s="121"/>
      <c r="O26" s="123" t="s">
        <v>1221</v>
      </c>
      <c r="P26" s="123" t="s">
        <v>1285</v>
      </c>
      <c r="Q26" s="123">
        <v>16</v>
      </c>
      <c r="S26" s="12" t="s">
        <v>55</v>
      </c>
      <c r="T26" s="15"/>
      <c r="U26" s="109" t="s">
        <v>1237</v>
      </c>
      <c r="V26" s="92" t="s">
        <v>1285</v>
      </c>
      <c r="W26" s="92">
        <v>10</v>
      </c>
    </row>
    <row r="27" spans="1:23" x14ac:dyDescent="0.35">
      <c r="A27" s="116" t="s">
        <v>31</v>
      </c>
      <c r="B27" s="112"/>
      <c r="C27" s="110" t="s">
        <v>1199</v>
      </c>
      <c r="D27" s="92" t="s">
        <v>1285</v>
      </c>
      <c r="E27" s="92">
        <v>12</v>
      </c>
      <c r="G27" s="117" t="s">
        <v>56</v>
      </c>
      <c r="H27" s="112"/>
      <c r="I27" s="92" t="s">
        <v>1343</v>
      </c>
      <c r="J27" s="92" t="s">
        <v>1286</v>
      </c>
      <c r="K27" s="92">
        <v>7</v>
      </c>
      <c r="M27" s="125" t="s">
        <v>123</v>
      </c>
      <c r="N27" s="121"/>
      <c r="O27" s="123" t="s">
        <v>1204</v>
      </c>
      <c r="P27" s="123" t="s">
        <v>1285</v>
      </c>
      <c r="Q27" s="123">
        <v>16</v>
      </c>
      <c r="S27" s="12" t="s">
        <v>154</v>
      </c>
      <c r="T27" s="15"/>
      <c r="U27" s="109" t="s">
        <v>1204</v>
      </c>
      <c r="V27" s="92" t="s">
        <v>1285</v>
      </c>
      <c r="W27" s="92">
        <v>15</v>
      </c>
    </row>
    <row r="28" spans="1:23" x14ac:dyDescent="0.35">
      <c r="A28" s="116" t="s">
        <v>110</v>
      </c>
      <c r="B28" s="112"/>
      <c r="C28" s="110" t="s">
        <v>1200</v>
      </c>
      <c r="D28" s="92" t="s">
        <v>1285</v>
      </c>
      <c r="E28" s="92">
        <v>14</v>
      </c>
      <c r="G28" s="117" t="s">
        <v>66</v>
      </c>
      <c r="H28" s="112"/>
      <c r="I28" s="92" t="s">
        <v>1344</v>
      </c>
      <c r="J28" s="92" t="s">
        <v>1287</v>
      </c>
      <c r="K28" s="92">
        <v>6</v>
      </c>
      <c r="M28" s="125" t="s">
        <v>147</v>
      </c>
      <c r="N28" s="121"/>
      <c r="O28" s="123" t="s">
        <v>1233</v>
      </c>
      <c r="P28" s="123" t="s">
        <v>1285</v>
      </c>
      <c r="Q28" s="123">
        <v>16</v>
      </c>
      <c r="S28" s="12" t="s">
        <v>125</v>
      </c>
      <c r="T28" s="15"/>
      <c r="U28" s="109" t="s">
        <v>1183</v>
      </c>
      <c r="V28" s="92" t="s">
        <v>1285</v>
      </c>
      <c r="W28" s="92">
        <v>8</v>
      </c>
    </row>
    <row r="29" spans="1:23" x14ac:dyDescent="0.35">
      <c r="A29" s="115" t="s">
        <v>231</v>
      </c>
      <c r="B29" s="112"/>
      <c r="C29" s="110" t="s">
        <v>1201</v>
      </c>
      <c r="D29" s="92" t="s">
        <v>1285</v>
      </c>
      <c r="E29" s="92">
        <v>8</v>
      </c>
      <c r="G29" s="117" t="s">
        <v>322</v>
      </c>
      <c r="H29" s="112"/>
      <c r="I29" s="92" t="s">
        <v>1345</v>
      </c>
      <c r="J29" s="92" t="s">
        <v>1287</v>
      </c>
      <c r="K29" s="92">
        <v>9</v>
      </c>
      <c r="M29" s="125" t="s">
        <v>55</v>
      </c>
      <c r="N29" s="121"/>
      <c r="O29" s="123" t="s">
        <v>1236</v>
      </c>
      <c r="P29" s="123" t="s">
        <v>1285</v>
      </c>
      <c r="Q29" s="123">
        <v>16</v>
      </c>
      <c r="S29" s="12" t="s">
        <v>126</v>
      </c>
      <c r="T29" s="15"/>
      <c r="U29" s="109" t="s">
        <v>1257</v>
      </c>
      <c r="V29" s="92" t="s">
        <v>1285</v>
      </c>
      <c r="W29" s="92">
        <v>8</v>
      </c>
    </row>
    <row r="30" spans="1:23" x14ac:dyDescent="0.35">
      <c r="A30" s="116" t="s">
        <v>104</v>
      </c>
      <c r="B30" s="112"/>
      <c r="C30" s="110" t="s">
        <v>1202</v>
      </c>
      <c r="D30" s="92" t="s">
        <v>1285</v>
      </c>
      <c r="E30" s="92">
        <v>6</v>
      </c>
      <c r="G30" s="117" t="s">
        <v>177</v>
      </c>
      <c r="H30" s="112"/>
      <c r="I30" s="92" t="s">
        <v>1195</v>
      </c>
      <c r="J30" s="92" t="s">
        <v>1287</v>
      </c>
      <c r="K30" s="92">
        <v>9</v>
      </c>
      <c r="M30" s="125" t="s">
        <v>238</v>
      </c>
      <c r="N30" s="121"/>
      <c r="O30" s="123" t="s">
        <v>1180</v>
      </c>
      <c r="P30" s="123" t="s">
        <v>1285</v>
      </c>
      <c r="Q30" s="123">
        <v>9</v>
      </c>
      <c r="S30" s="12" t="s">
        <v>251</v>
      </c>
      <c r="T30" s="15"/>
      <c r="U30" s="109" t="s">
        <v>1220</v>
      </c>
      <c r="V30" s="92" t="s">
        <v>1285</v>
      </c>
      <c r="W30" s="92">
        <v>7</v>
      </c>
    </row>
    <row r="31" spans="1:23" x14ac:dyDescent="0.35">
      <c r="A31" s="116" t="s">
        <v>123</v>
      </c>
      <c r="B31" s="112"/>
      <c r="C31" s="110" t="s">
        <v>1203</v>
      </c>
      <c r="D31" s="92" t="s">
        <v>1285</v>
      </c>
      <c r="E31" s="92">
        <v>5</v>
      </c>
      <c r="G31" s="117" t="s">
        <v>102</v>
      </c>
      <c r="H31" s="112"/>
      <c r="I31" s="92" t="s">
        <v>1223</v>
      </c>
      <c r="J31" s="92" t="s">
        <v>1287</v>
      </c>
      <c r="K31" s="92">
        <v>13</v>
      </c>
      <c r="M31" s="125" t="s">
        <v>165</v>
      </c>
      <c r="N31" s="121"/>
      <c r="O31" s="123" t="s">
        <v>1183</v>
      </c>
      <c r="P31" s="123" t="s">
        <v>1285</v>
      </c>
      <c r="Q31" s="123">
        <v>8</v>
      </c>
      <c r="S31" s="12" t="s">
        <v>180</v>
      </c>
      <c r="T31" s="15"/>
      <c r="U31" s="109" t="s">
        <v>1195</v>
      </c>
      <c r="V31" s="92" t="s">
        <v>1285</v>
      </c>
      <c r="W31" s="92">
        <v>14</v>
      </c>
    </row>
    <row r="32" spans="1:23" x14ac:dyDescent="0.35">
      <c r="A32" s="116" t="s">
        <v>147</v>
      </c>
      <c r="B32" s="112"/>
      <c r="C32" s="110" t="s">
        <v>1204</v>
      </c>
      <c r="D32" s="92" t="s">
        <v>1285</v>
      </c>
      <c r="E32" s="92">
        <v>15</v>
      </c>
      <c r="G32" s="117" t="s">
        <v>170</v>
      </c>
      <c r="H32" s="112"/>
      <c r="I32" s="92" t="s">
        <v>1346</v>
      </c>
      <c r="J32" s="92" t="s">
        <v>1300</v>
      </c>
      <c r="K32" s="92">
        <v>9</v>
      </c>
      <c r="M32" s="125" t="s">
        <v>125</v>
      </c>
      <c r="N32" s="121"/>
      <c r="O32" s="123" t="s">
        <v>1344</v>
      </c>
      <c r="P32" s="123" t="s">
        <v>1285</v>
      </c>
      <c r="Q32" s="123">
        <v>9</v>
      </c>
      <c r="S32" s="12" t="s">
        <v>179</v>
      </c>
      <c r="T32" s="15"/>
      <c r="U32" s="109" t="s">
        <v>1232</v>
      </c>
      <c r="V32" s="92" t="s">
        <v>1285</v>
      </c>
      <c r="W32" s="92">
        <v>6</v>
      </c>
    </row>
    <row r="33" spans="1:23" x14ac:dyDescent="0.35">
      <c r="A33" s="116" t="s">
        <v>55</v>
      </c>
      <c r="B33" s="112"/>
      <c r="C33" s="110" t="s">
        <v>1205</v>
      </c>
      <c r="D33" s="92" t="s">
        <v>1285</v>
      </c>
      <c r="E33" s="92">
        <v>8</v>
      </c>
      <c r="G33" s="117" t="s">
        <v>136</v>
      </c>
      <c r="H33" s="112"/>
      <c r="I33" s="92" t="s">
        <v>1347</v>
      </c>
      <c r="J33" s="92" t="s">
        <v>1300</v>
      </c>
      <c r="K33" s="92">
        <v>8</v>
      </c>
      <c r="M33" s="125" t="s">
        <v>126</v>
      </c>
      <c r="N33" s="121"/>
      <c r="O33" s="123" t="s">
        <v>1255</v>
      </c>
      <c r="P33" s="123" t="s">
        <v>1285</v>
      </c>
      <c r="Q33" s="123">
        <v>22</v>
      </c>
      <c r="S33" s="12" t="s">
        <v>85</v>
      </c>
      <c r="T33" s="15"/>
      <c r="U33" s="109" t="s">
        <v>1235</v>
      </c>
      <c r="V33" s="92" t="s">
        <v>1285</v>
      </c>
      <c r="W33" s="92">
        <v>6</v>
      </c>
    </row>
    <row r="34" spans="1:23" x14ac:dyDescent="0.35">
      <c r="A34" s="115" t="s">
        <v>238</v>
      </c>
      <c r="B34" s="112"/>
      <c r="C34" s="110" t="s">
        <v>1206</v>
      </c>
      <c r="D34" s="92" t="s">
        <v>1285</v>
      </c>
      <c r="E34" s="92">
        <v>5</v>
      </c>
      <c r="G34" s="117" t="s">
        <v>34</v>
      </c>
      <c r="H34" s="112"/>
      <c r="I34" s="92" t="s">
        <v>1221</v>
      </c>
      <c r="J34" s="92" t="s">
        <v>1288</v>
      </c>
      <c r="K34" s="92">
        <v>9</v>
      </c>
      <c r="M34" s="125" t="s">
        <v>251</v>
      </c>
      <c r="N34" s="121"/>
      <c r="O34" s="123" t="s">
        <v>1203</v>
      </c>
      <c r="P34" s="123" t="s">
        <v>1285</v>
      </c>
      <c r="Q34" s="123">
        <v>5</v>
      </c>
      <c r="S34" s="12" t="s">
        <v>12</v>
      </c>
      <c r="T34" s="15"/>
      <c r="U34" s="109" t="s">
        <v>1210</v>
      </c>
      <c r="V34" s="92" t="s">
        <v>1285</v>
      </c>
      <c r="W34" s="92">
        <v>8</v>
      </c>
    </row>
    <row r="35" spans="1:23" x14ac:dyDescent="0.35">
      <c r="A35" s="116" t="s">
        <v>125</v>
      </c>
      <c r="B35" s="112"/>
      <c r="C35" s="110" t="s">
        <v>1207</v>
      </c>
      <c r="D35" s="92" t="s">
        <v>1285</v>
      </c>
      <c r="E35" s="92">
        <v>16</v>
      </c>
      <c r="G35" s="117" t="s">
        <v>164</v>
      </c>
      <c r="H35" s="112"/>
      <c r="I35" s="92" t="s">
        <v>1217</v>
      </c>
      <c r="J35" s="92" t="s">
        <v>1288</v>
      </c>
      <c r="K35" s="92">
        <v>4</v>
      </c>
      <c r="M35" s="125" t="s">
        <v>180</v>
      </c>
      <c r="N35" s="121"/>
      <c r="O35" s="123" t="s">
        <v>1267</v>
      </c>
      <c r="P35" s="123" t="s">
        <v>1285</v>
      </c>
      <c r="Q35" s="123">
        <v>17</v>
      </c>
      <c r="S35" s="12" t="s">
        <v>127</v>
      </c>
      <c r="T35" s="15"/>
      <c r="U35" s="109" t="s">
        <v>1215</v>
      </c>
      <c r="V35" s="92" t="s">
        <v>1285</v>
      </c>
      <c r="W35" s="92">
        <v>14</v>
      </c>
    </row>
    <row r="36" spans="1:23" x14ac:dyDescent="0.35">
      <c r="A36" s="116" t="s">
        <v>126</v>
      </c>
      <c r="B36" s="112"/>
      <c r="C36" s="110" t="s">
        <v>1208</v>
      </c>
      <c r="D36" s="92" t="s">
        <v>1286</v>
      </c>
      <c r="E36" s="92">
        <v>14</v>
      </c>
      <c r="G36" s="117" t="s">
        <v>139</v>
      </c>
      <c r="H36" s="112"/>
      <c r="I36" s="92" t="s">
        <v>1267</v>
      </c>
      <c r="J36" s="92" t="s">
        <v>1289</v>
      </c>
      <c r="K36" s="92">
        <v>10</v>
      </c>
      <c r="M36" s="125" t="s">
        <v>179</v>
      </c>
      <c r="N36" s="121"/>
      <c r="O36" s="123" t="s">
        <v>1232</v>
      </c>
      <c r="P36" s="123" t="s">
        <v>1285</v>
      </c>
      <c r="Q36" s="123">
        <v>6</v>
      </c>
      <c r="S36" s="12" t="s">
        <v>265</v>
      </c>
      <c r="T36" s="15"/>
      <c r="U36" s="109" t="s">
        <v>1234</v>
      </c>
      <c r="V36" s="92" t="s">
        <v>1285</v>
      </c>
      <c r="W36" s="92">
        <v>11</v>
      </c>
    </row>
    <row r="37" spans="1:23" x14ac:dyDescent="0.35">
      <c r="A37" s="116" t="s">
        <v>254</v>
      </c>
      <c r="B37" s="112"/>
      <c r="C37" s="110" t="s">
        <v>1209</v>
      </c>
      <c r="D37" s="92" t="s">
        <v>1286</v>
      </c>
      <c r="E37" s="92">
        <v>5</v>
      </c>
      <c r="G37" s="117" t="s">
        <v>380</v>
      </c>
      <c r="H37" s="112"/>
      <c r="I37" s="92" t="s">
        <v>1212</v>
      </c>
      <c r="J37" s="92" t="s">
        <v>1289</v>
      </c>
      <c r="K37" s="92">
        <v>9</v>
      </c>
      <c r="M37" s="125" t="s">
        <v>254</v>
      </c>
      <c r="N37" s="121"/>
      <c r="O37" s="123" t="s">
        <v>1206</v>
      </c>
      <c r="P37" s="123" t="s">
        <v>1285</v>
      </c>
      <c r="Q37" s="123">
        <v>5</v>
      </c>
      <c r="S37" s="12" t="s">
        <v>18</v>
      </c>
      <c r="T37" s="15"/>
      <c r="U37" s="109" t="s">
        <v>1250</v>
      </c>
      <c r="V37" s="92" t="s">
        <v>1285</v>
      </c>
      <c r="W37" s="92">
        <v>5</v>
      </c>
    </row>
    <row r="38" spans="1:23" x14ac:dyDescent="0.35">
      <c r="A38" s="116" t="s">
        <v>85</v>
      </c>
      <c r="B38" s="112"/>
      <c r="C38" s="110" t="s">
        <v>1210</v>
      </c>
      <c r="D38" s="92" t="s">
        <v>1286</v>
      </c>
      <c r="E38" s="92">
        <v>8</v>
      </c>
      <c r="G38" s="117" t="s">
        <v>16</v>
      </c>
      <c r="H38" s="112"/>
      <c r="I38" s="92" t="s">
        <v>1204</v>
      </c>
      <c r="J38" s="92" t="s">
        <v>1289</v>
      </c>
      <c r="K38" s="92">
        <v>9</v>
      </c>
      <c r="M38" s="125" t="s">
        <v>85</v>
      </c>
      <c r="N38" s="121"/>
      <c r="O38" s="123" t="s">
        <v>1189</v>
      </c>
      <c r="P38" s="123" t="s">
        <v>1285</v>
      </c>
      <c r="Q38" s="123">
        <v>7</v>
      </c>
      <c r="S38" s="12" t="s">
        <v>32</v>
      </c>
      <c r="T38" s="15"/>
      <c r="U38" s="109" t="s">
        <v>1242</v>
      </c>
      <c r="V38" s="92" t="s">
        <v>1285</v>
      </c>
      <c r="W38" s="92">
        <v>7</v>
      </c>
    </row>
    <row r="39" spans="1:23" x14ac:dyDescent="0.35">
      <c r="A39" s="116" t="s">
        <v>12</v>
      </c>
      <c r="B39" s="112"/>
      <c r="C39" s="110" t="s">
        <v>1211</v>
      </c>
      <c r="D39" s="92" t="s">
        <v>1286</v>
      </c>
      <c r="E39" s="92">
        <v>12</v>
      </c>
      <c r="G39" s="117" t="s">
        <v>387</v>
      </c>
      <c r="H39" s="112"/>
      <c r="I39" s="92" t="s">
        <v>1233</v>
      </c>
      <c r="J39" s="92" t="s">
        <v>1290</v>
      </c>
      <c r="K39" s="92">
        <v>9</v>
      </c>
      <c r="M39" s="125" t="s">
        <v>256</v>
      </c>
      <c r="N39" s="121"/>
      <c r="O39" s="123" t="s">
        <v>1209</v>
      </c>
      <c r="P39" s="123" t="s">
        <v>1286</v>
      </c>
      <c r="Q39" s="123">
        <v>5</v>
      </c>
      <c r="S39" s="12" t="s">
        <v>269</v>
      </c>
      <c r="T39" s="15"/>
      <c r="U39" s="109" t="s">
        <v>1198</v>
      </c>
      <c r="V39" s="92" t="s">
        <v>1286</v>
      </c>
      <c r="W39" s="92">
        <v>8</v>
      </c>
    </row>
    <row r="40" spans="1:23" x14ac:dyDescent="0.35">
      <c r="A40" s="115" t="s">
        <v>256</v>
      </c>
      <c r="B40" s="112"/>
      <c r="C40" s="110" t="s">
        <v>1212</v>
      </c>
      <c r="D40" s="92" t="s">
        <v>1286</v>
      </c>
      <c r="E40" s="92">
        <v>14</v>
      </c>
      <c r="G40" s="117" t="s">
        <v>388</v>
      </c>
      <c r="H40" s="112"/>
      <c r="I40" s="92" t="s">
        <v>1192</v>
      </c>
      <c r="J40" s="92" t="s">
        <v>1290</v>
      </c>
      <c r="K40" s="92">
        <v>6</v>
      </c>
      <c r="M40" s="125" t="s">
        <v>261</v>
      </c>
      <c r="N40" s="121"/>
      <c r="O40" s="123" t="s">
        <v>1342</v>
      </c>
      <c r="P40" s="123" t="s">
        <v>1286</v>
      </c>
      <c r="Q40" s="123">
        <v>17</v>
      </c>
      <c r="S40" s="12" t="s">
        <v>61</v>
      </c>
      <c r="T40" s="15"/>
      <c r="U40" s="109" t="s">
        <v>1223</v>
      </c>
      <c r="V40" s="92" t="s">
        <v>1286</v>
      </c>
      <c r="W40" s="92">
        <v>20</v>
      </c>
    </row>
    <row r="41" spans="1:23" x14ac:dyDescent="0.35">
      <c r="A41" s="115" t="s">
        <v>261</v>
      </c>
      <c r="B41" s="112"/>
      <c r="C41" s="110" t="s">
        <v>1213</v>
      </c>
      <c r="D41" s="92" t="s">
        <v>1286</v>
      </c>
      <c r="E41" s="92">
        <v>7</v>
      </c>
      <c r="G41" s="117"/>
      <c r="H41" s="112"/>
      <c r="I41" s="92" t="s">
        <v>1348</v>
      </c>
      <c r="J41" s="92" t="s">
        <v>1290</v>
      </c>
      <c r="K41" s="92">
        <v>4</v>
      </c>
      <c r="M41" s="125" t="s">
        <v>127</v>
      </c>
      <c r="N41" s="121"/>
      <c r="O41" s="123" t="s">
        <v>1250</v>
      </c>
      <c r="P41" s="123" t="s">
        <v>1286</v>
      </c>
      <c r="Q41" s="123">
        <v>5</v>
      </c>
      <c r="S41" s="12" t="s">
        <v>274</v>
      </c>
      <c r="T41" s="15"/>
      <c r="U41" s="109" t="s">
        <v>1201</v>
      </c>
      <c r="V41" s="92" t="s">
        <v>1286</v>
      </c>
      <c r="W41" s="92">
        <v>7</v>
      </c>
    </row>
    <row r="42" spans="1:23" x14ac:dyDescent="0.35">
      <c r="A42" s="116" t="s">
        <v>127</v>
      </c>
      <c r="B42" s="112"/>
      <c r="C42" s="110" t="s">
        <v>1214</v>
      </c>
      <c r="D42" s="92" t="s">
        <v>1287</v>
      </c>
      <c r="E42" s="92">
        <v>14</v>
      </c>
      <c r="G42" s="117"/>
      <c r="H42" s="112"/>
      <c r="I42" s="92" t="s">
        <v>1236</v>
      </c>
      <c r="J42" s="92" t="s">
        <v>1292</v>
      </c>
      <c r="K42" s="92">
        <v>9</v>
      </c>
      <c r="M42" s="125" t="s">
        <v>265</v>
      </c>
      <c r="N42" s="121"/>
      <c r="O42" s="123" t="s">
        <v>1196</v>
      </c>
      <c r="P42" s="123" t="s">
        <v>1286</v>
      </c>
      <c r="Q42" s="123">
        <v>11</v>
      </c>
      <c r="S42" s="12" t="s">
        <v>282</v>
      </c>
      <c r="T42" s="15"/>
      <c r="U42" s="109" t="s">
        <v>1252</v>
      </c>
      <c r="V42" s="92" t="s">
        <v>1286</v>
      </c>
      <c r="W42" s="92">
        <v>7</v>
      </c>
    </row>
    <row r="43" spans="1:23" x14ac:dyDescent="0.35">
      <c r="A43" s="116" t="s">
        <v>265</v>
      </c>
      <c r="B43" s="112"/>
      <c r="C43" s="110" t="s">
        <v>1215</v>
      </c>
      <c r="D43" s="92" t="s">
        <v>1287</v>
      </c>
      <c r="E43" s="92">
        <v>14</v>
      </c>
      <c r="G43" s="117"/>
      <c r="H43" s="112"/>
      <c r="I43" s="92" t="s">
        <v>1252</v>
      </c>
      <c r="J43" s="92" t="s">
        <v>1292</v>
      </c>
      <c r="K43" s="92">
        <v>5</v>
      </c>
      <c r="M43" s="125" t="s">
        <v>18</v>
      </c>
      <c r="N43" s="121"/>
      <c r="O43" s="123" t="s">
        <v>1199</v>
      </c>
      <c r="P43" s="123" t="s">
        <v>1286</v>
      </c>
      <c r="Q43" s="123">
        <v>11</v>
      </c>
      <c r="S43" s="12" t="s">
        <v>166</v>
      </c>
      <c r="T43" s="15"/>
      <c r="U43" s="109" t="s">
        <v>1218</v>
      </c>
      <c r="V43" s="92" t="s">
        <v>1287</v>
      </c>
      <c r="W43" s="92">
        <v>9</v>
      </c>
    </row>
    <row r="44" spans="1:23" x14ac:dyDescent="0.35">
      <c r="A44" s="116" t="s">
        <v>18</v>
      </c>
      <c r="B44" s="112"/>
      <c r="C44" s="110" t="s">
        <v>1216</v>
      </c>
      <c r="D44" s="92" t="s">
        <v>1287</v>
      </c>
      <c r="E44" s="92">
        <v>9</v>
      </c>
      <c r="G44" s="117"/>
      <c r="H44" s="112"/>
      <c r="I44" s="92" t="s">
        <v>1349</v>
      </c>
      <c r="J44" s="92" t="s">
        <v>1292</v>
      </c>
      <c r="K44" s="92">
        <v>5</v>
      </c>
      <c r="M44" s="125" t="s">
        <v>269</v>
      </c>
      <c r="N44" s="121"/>
      <c r="O44" s="123" t="s">
        <v>1194</v>
      </c>
      <c r="P44" s="123" t="s">
        <v>1286</v>
      </c>
      <c r="Q44" s="123">
        <v>8</v>
      </c>
      <c r="S44" s="12" t="s">
        <v>128</v>
      </c>
      <c r="T44" s="15"/>
      <c r="U44" s="109" t="s">
        <v>1356</v>
      </c>
      <c r="V44" s="92" t="s">
        <v>1287</v>
      </c>
      <c r="W44" s="92">
        <v>6</v>
      </c>
    </row>
    <row r="45" spans="1:23" x14ac:dyDescent="0.35">
      <c r="A45" s="115" t="s">
        <v>269</v>
      </c>
      <c r="B45" s="112"/>
      <c r="C45" s="110" t="s">
        <v>1217</v>
      </c>
      <c r="D45" s="92" t="s">
        <v>1288</v>
      </c>
      <c r="E45" s="92">
        <v>5</v>
      </c>
      <c r="G45" s="117"/>
      <c r="H45" s="112"/>
      <c r="I45" s="92" t="s">
        <v>1237</v>
      </c>
      <c r="J45" s="92" t="s">
        <v>1293</v>
      </c>
      <c r="K45" s="92">
        <v>6</v>
      </c>
      <c r="M45" s="125" t="s">
        <v>270</v>
      </c>
      <c r="N45" s="121"/>
      <c r="O45" s="123" t="s">
        <v>1353</v>
      </c>
      <c r="P45" s="123" t="s">
        <v>1286</v>
      </c>
      <c r="Q45" s="123">
        <v>8</v>
      </c>
      <c r="S45" s="12" t="s">
        <v>167</v>
      </c>
      <c r="T45" s="15"/>
      <c r="U45" s="109" t="s">
        <v>1255</v>
      </c>
      <c r="V45" s="92" t="s">
        <v>1287</v>
      </c>
      <c r="W45" s="92">
        <v>19</v>
      </c>
    </row>
    <row r="46" spans="1:23" x14ac:dyDescent="0.35">
      <c r="A46" s="115" t="s">
        <v>270</v>
      </c>
      <c r="B46" s="112"/>
      <c r="C46" s="110" t="s">
        <v>1218</v>
      </c>
      <c r="D46" s="92" t="s">
        <v>1289</v>
      </c>
      <c r="E46" s="92">
        <v>9</v>
      </c>
      <c r="G46" s="117"/>
      <c r="H46" s="112"/>
      <c r="I46" s="92" t="s">
        <v>1350</v>
      </c>
      <c r="J46" s="92" t="s">
        <v>1293</v>
      </c>
      <c r="K46" s="92">
        <v>8</v>
      </c>
      <c r="M46" s="125" t="s">
        <v>61</v>
      </c>
      <c r="N46" s="121"/>
      <c r="O46" s="123" t="s">
        <v>1211</v>
      </c>
      <c r="P46" s="123" t="s">
        <v>1286</v>
      </c>
      <c r="Q46" s="123">
        <v>12</v>
      </c>
      <c r="S46" s="12" t="s">
        <v>129</v>
      </c>
      <c r="T46" s="15"/>
      <c r="U46" s="109" t="s">
        <v>1277</v>
      </c>
      <c r="V46" s="92" t="s">
        <v>1287</v>
      </c>
      <c r="W46" s="92">
        <v>12</v>
      </c>
    </row>
    <row r="47" spans="1:23" x14ac:dyDescent="0.35">
      <c r="A47" s="115" t="s">
        <v>61</v>
      </c>
      <c r="B47" s="112"/>
      <c r="C47" s="110" t="s">
        <v>1219</v>
      </c>
      <c r="D47" s="92" t="s">
        <v>1289</v>
      </c>
      <c r="E47" s="92">
        <v>7</v>
      </c>
      <c r="G47" s="117"/>
      <c r="H47" s="112"/>
      <c r="I47" s="92" t="s">
        <v>1255</v>
      </c>
      <c r="J47" s="92" t="s">
        <v>1295</v>
      </c>
      <c r="K47" s="92">
        <v>12</v>
      </c>
      <c r="M47" s="125" t="s">
        <v>61</v>
      </c>
      <c r="N47" s="121"/>
      <c r="O47" s="123" t="s">
        <v>1223</v>
      </c>
      <c r="P47" s="123" t="s">
        <v>1287</v>
      </c>
      <c r="Q47" s="123">
        <v>21</v>
      </c>
      <c r="S47" s="12" t="s">
        <v>130</v>
      </c>
      <c r="T47" s="15"/>
      <c r="U47" s="109" t="s">
        <v>1212</v>
      </c>
      <c r="V47" s="92" t="s">
        <v>1287</v>
      </c>
      <c r="W47" s="92">
        <v>13</v>
      </c>
    </row>
    <row r="48" spans="1:23" x14ac:dyDescent="0.35">
      <c r="A48" s="116" t="s">
        <v>273</v>
      </c>
      <c r="B48" s="112"/>
      <c r="C48" s="110" t="s">
        <v>1220</v>
      </c>
      <c r="D48" s="92" t="s">
        <v>1289</v>
      </c>
      <c r="E48" s="92">
        <v>6</v>
      </c>
      <c r="G48" s="117"/>
      <c r="H48" s="112"/>
      <c r="I48" s="92" t="s">
        <v>1181</v>
      </c>
      <c r="J48" s="92" t="s">
        <v>1296</v>
      </c>
      <c r="K48" s="92">
        <v>5</v>
      </c>
      <c r="M48" s="125" t="s">
        <v>273</v>
      </c>
      <c r="N48" s="121"/>
      <c r="O48" s="123" t="s">
        <v>1349</v>
      </c>
      <c r="P48" s="123" t="s">
        <v>1300</v>
      </c>
      <c r="Q48" s="123">
        <v>7</v>
      </c>
      <c r="S48" s="12" t="s">
        <v>112</v>
      </c>
      <c r="T48" s="15"/>
      <c r="U48" s="109" t="s">
        <v>1352</v>
      </c>
      <c r="V48" s="92" t="s">
        <v>1287</v>
      </c>
      <c r="W48" s="92">
        <v>12</v>
      </c>
    </row>
    <row r="49" spans="1:23" x14ac:dyDescent="0.35">
      <c r="A49" s="116" t="s">
        <v>274</v>
      </c>
      <c r="B49" s="112"/>
      <c r="C49" s="110" t="s">
        <v>1221</v>
      </c>
      <c r="D49" s="92" t="s">
        <v>1290</v>
      </c>
      <c r="E49" s="92">
        <v>13</v>
      </c>
      <c r="G49" s="117"/>
      <c r="H49" s="112"/>
      <c r="I49" s="92" t="s">
        <v>1351</v>
      </c>
      <c r="J49" s="92" t="s">
        <v>1296</v>
      </c>
      <c r="K49" s="92">
        <v>4</v>
      </c>
      <c r="M49" s="125" t="s">
        <v>275</v>
      </c>
      <c r="N49" s="121"/>
      <c r="O49" s="123" t="s">
        <v>1217</v>
      </c>
      <c r="P49" s="123" t="s">
        <v>1288</v>
      </c>
      <c r="Q49" s="123">
        <v>5</v>
      </c>
      <c r="S49" s="12" t="s">
        <v>131</v>
      </c>
      <c r="T49" s="15"/>
      <c r="U49" s="109" t="s">
        <v>1219</v>
      </c>
      <c r="V49" s="92" t="s">
        <v>1287</v>
      </c>
      <c r="W49" s="92">
        <v>7</v>
      </c>
    </row>
    <row r="50" spans="1:23" x14ac:dyDescent="0.35">
      <c r="A50" s="115" t="s">
        <v>275</v>
      </c>
      <c r="B50" s="112"/>
      <c r="C50" s="110" t="s">
        <v>1222</v>
      </c>
      <c r="D50" s="92" t="s">
        <v>1291</v>
      </c>
      <c r="E50" s="92">
        <v>13</v>
      </c>
      <c r="G50" s="117"/>
      <c r="H50" s="112"/>
      <c r="I50" s="92" t="s">
        <v>1227</v>
      </c>
      <c r="J50" s="92" t="s">
        <v>1301</v>
      </c>
      <c r="K50" s="92">
        <v>5</v>
      </c>
      <c r="M50" s="125" t="s">
        <v>282</v>
      </c>
      <c r="N50" s="121"/>
      <c r="O50" s="123" t="s">
        <v>1205</v>
      </c>
      <c r="P50" s="123" t="s">
        <v>1290</v>
      </c>
      <c r="Q50" s="123">
        <v>7</v>
      </c>
      <c r="S50" s="12" t="s">
        <v>299</v>
      </c>
      <c r="T50" s="15"/>
      <c r="U50" s="109" t="s">
        <v>1205</v>
      </c>
      <c r="V50" s="92" t="s">
        <v>1287</v>
      </c>
      <c r="W50" s="92">
        <v>7</v>
      </c>
    </row>
    <row r="51" spans="1:23" x14ac:dyDescent="0.35">
      <c r="A51" s="116" t="s">
        <v>282</v>
      </c>
      <c r="B51" s="112"/>
      <c r="C51" s="110" t="s">
        <v>1223</v>
      </c>
      <c r="D51" s="92" t="s">
        <v>1291</v>
      </c>
      <c r="E51" s="92">
        <v>20</v>
      </c>
      <c r="G51" s="117"/>
      <c r="H51" s="112"/>
      <c r="I51" s="92" t="s">
        <v>1262</v>
      </c>
      <c r="J51" s="92" t="s">
        <v>1301</v>
      </c>
      <c r="K51" s="92">
        <v>5</v>
      </c>
      <c r="M51" s="125" t="s">
        <v>166</v>
      </c>
      <c r="N51" s="121"/>
      <c r="O51" s="123" t="s">
        <v>1202</v>
      </c>
      <c r="P51" s="123" t="s">
        <v>1291</v>
      </c>
      <c r="Q51" s="123">
        <v>5</v>
      </c>
      <c r="S51" s="12" t="s">
        <v>65</v>
      </c>
      <c r="T51" s="15"/>
      <c r="U51" s="109" t="s">
        <v>1271</v>
      </c>
      <c r="V51" s="92" t="s">
        <v>1300</v>
      </c>
      <c r="W51" s="92">
        <v>5</v>
      </c>
    </row>
    <row r="52" spans="1:23" x14ac:dyDescent="0.35">
      <c r="A52" s="116" t="s">
        <v>166</v>
      </c>
      <c r="B52" s="112"/>
      <c r="C52" s="110" t="s">
        <v>1224</v>
      </c>
      <c r="D52" s="92" t="s">
        <v>1292</v>
      </c>
      <c r="E52" s="92">
        <v>5</v>
      </c>
      <c r="G52" s="117"/>
      <c r="H52" s="112"/>
      <c r="I52" s="92" t="s">
        <v>1352</v>
      </c>
      <c r="J52" s="92" t="s">
        <v>1301</v>
      </c>
      <c r="K52" s="92">
        <v>6</v>
      </c>
      <c r="M52" s="125" t="s">
        <v>283</v>
      </c>
      <c r="N52" s="121"/>
      <c r="O52" s="123" t="s">
        <v>1200</v>
      </c>
      <c r="P52" s="123" t="s">
        <v>1291</v>
      </c>
      <c r="Q52" s="123">
        <v>12</v>
      </c>
      <c r="S52" s="12" t="s">
        <v>305</v>
      </c>
      <c r="T52" s="15"/>
      <c r="U52" s="109" t="s">
        <v>1199</v>
      </c>
      <c r="V52" s="92" t="s">
        <v>1300</v>
      </c>
      <c r="W52" s="92">
        <v>10</v>
      </c>
    </row>
    <row r="53" spans="1:23" x14ac:dyDescent="0.35">
      <c r="A53" s="115" t="s">
        <v>288</v>
      </c>
      <c r="B53" s="112"/>
      <c r="C53" s="110" t="s">
        <v>1225</v>
      </c>
      <c r="D53" s="92" t="s">
        <v>1292</v>
      </c>
      <c r="E53" s="92">
        <v>6</v>
      </c>
      <c r="G53" s="117"/>
      <c r="H53" s="112"/>
      <c r="I53" s="92" t="s">
        <v>1218</v>
      </c>
      <c r="J53" s="92" t="s">
        <v>1331</v>
      </c>
      <c r="K53" s="92">
        <v>6</v>
      </c>
      <c r="M53" s="125" t="s">
        <v>288</v>
      </c>
      <c r="N53" s="121"/>
      <c r="O53" s="123" t="s">
        <v>1275</v>
      </c>
      <c r="P53" s="123" t="s">
        <v>1292</v>
      </c>
      <c r="Q53" s="123">
        <v>12</v>
      </c>
      <c r="S53" s="12" t="s">
        <v>307</v>
      </c>
      <c r="T53" s="15"/>
      <c r="U53" s="109" t="s">
        <v>1456</v>
      </c>
      <c r="V53" s="92" t="s">
        <v>1300</v>
      </c>
      <c r="W53" s="92">
        <v>8</v>
      </c>
    </row>
    <row r="54" spans="1:23" x14ac:dyDescent="0.35">
      <c r="A54" s="116" t="s">
        <v>128</v>
      </c>
      <c r="B54" s="112"/>
      <c r="C54" s="110" t="s">
        <v>1226</v>
      </c>
      <c r="D54" s="92" t="s">
        <v>1292</v>
      </c>
      <c r="E54" s="92">
        <v>20</v>
      </c>
      <c r="G54" s="117"/>
      <c r="H54" s="112"/>
      <c r="I54" s="92" t="s">
        <v>1353</v>
      </c>
      <c r="J54" s="92" t="s">
        <v>1354</v>
      </c>
      <c r="K54" s="92">
        <v>5</v>
      </c>
      <c r="M54" s="125" t="s">
        <v>128</v>
      </c>
      <c r="N54" s="121"/>
      <c r="O54" s="123" t="s">
        <v>1262</v>
      </c>
      <c r="P54" s="123" t="s">
        <v>1293</v>
      </c>
      <c r="Q54" s="123">
        <v>7</v>
      </c>
      <c r="S54" s="12" t="s">
        <v>114</v>
      </c>
      <c r="T54" s="15"/>
      <c r="U54" s="109" t="s">
        <v>1264</v>
      </c>
      <c r="V54" s="92" t="s">
        <v>1300</v>
      </c>
      <c r="W54" s="92">
        <v>6</v>
      </c>
    </row>
    <row r="55" spans="1:23" x14ac:dyDescent="0.35">
      <c r="A55" s="116" t="s">
        <v>167</v>
      </c>
      <c r="B55" s="112"/>
      <c r="C55" s="110" t="s">
        <v>1227</v>
      </c>
      <c r="D55" s="92" t="s">
        <v>1293</v>
      </c>
      <c r="E55" s="92">
        <v>7</v>
      </c>
      <c r="G55" s="117"/>
      <c r="H55" s="112"/>
      <c r="I55" s="92" t="s">
        <v>1180</v>
      </c>
      <c r="J55" s="92" t="s">
        <v>1354</v>
      </c>
      <c r="K55" s="92">
        <v>5</v>
      </c>
      <c r="M55" s="125" t="s">
        <v>167</v>
      </c>
      <c r="N55" s="121"/>
      <c r="O55" s="123" t="s">
        <v>1230</v>
      </c>
      <c r="P55" s="123" t="s">
        <v>1294</v>
      </c>
      <c r="Q55" s="123">
        <v>7</v>
      </c>
      <c r="S55" s="12" t="s">
        <v>56</v>
      </c>
      <c r="T55" s="15"/>
      <c r="U55" s="109" t="s">
        <v>1457</v>
      </c>
      <c r="V55" s="92" t="s">
        <v>1288</v>
      </c>
      <c r="W55" s="92">
        <v>6</v>
      </c>
    </row>
    <row r="56" spans="1:23" x14ac:dyDescent="0.35">
      <c r="A56" s="116" t="s">
        <v>129</v>
      </c>
      <c r="B56" s="112"/>
      <c r="C56" s="110" t="s">
        <v>1228</v>
      </c>
      <c r="D56" s="92" t="s">
        <v>1293</v>
      </c>
      <c r="E56" s="92">
        <v>7</v>
      </c>
      <c r="G56" s="117"/>
      <c r="H56" s="112"/>
      <c r="I56" s="92" t="s">
        <v>1355</v>
      </c>
      <c r="J56" s="92" t="s">
        <v>1307</v>
      </c>
      <c r="K56" s="92">
        <v>11</v>
      </c>
      <c r="M56" s="125" t="s">
        <v>178</v>
      </c>
      <c r="N56" s="121"/>
      <c r="O56" s="123" t="s">
        <v>1214</v>
      </c>
      <c r="P56" s="123" t="s">
        <v>1295</v>
      </c>
      <c r="Q56" s="123">
        <v>13</v>
      </c>
      <c r="S56" s="12" t="s">
        <v>66</v>
      </c>
      <c r="T56" s="15"/>
      <c r="U56" s="109" t="s">
        <v>1348</v>
      </c>
      <c r="V56" s="92" t="s">
        <v>1288</v>
      </c>
      <c r="W56" s="92">
        <v>5</v>
      </c>
    </row>
    <row r="57" spans="1:23" x14ac:dyDescent="0.35">
      <c r="A57" s="115" t="s">
        <v>290</v>
      </c>
      <c r="B57" s="112"/>
      <c r="C57" s="110" t="s">
        <v>1229</v>
      </c>
      <c r="D57" s="92" t="s">
        <v>1293</v>
      </c>
      <c r="E57" s="92">
        <v>10</v>
      </c>
      <c r="G57" s="117"/>
      <c r="H57" s="112"/>
      <c r="I57" s="92" t="s">
        <v>1356</v>
      </c>
      <c r="J57" s="92" t="s">
        <v>1357</v>
      </c>
      <c r="K57" s="92">
        <v>4</v>
      </c>
      <c r="M57" s="125" t="s">
        <v>129</v>
      </c>
      <c r="N57" s="121"/>
      <c r="O57" s="123" t="s">
        <v>1210</v>
      </c>
      <c r="P57" s="123" t="s">
        <v>1297</v>
      </c>
      <c r="Q57" s="123">
        <v>7</v>
      </c>
      <c r="S57" s="12" t="s">
        <v>322</v>
      </c>
      <c r="T57" s="15"/>
      <c r="U57" s="109" t="s">
        <v>1194</v>
      </c>
      <c r="V57" s="92" t="s">
        <v>1291</v>
      </c>
      <c r="W57" s="92">
        <v>7</v>
      </c>
    </row>
    <row r="58" spans="1:23" x14ac:dyDescent="0.35">
      <c r="A58" s="116" t="s">
        <v>130</v>
      </c>
      <c r="B58" s="112"/>
      <c r="C58" s="110" t="s">
        <v>1230</v>
      </c>
      <c r="D58" s="92" t="s">
        <v>1293</v>
      </c>
      <c r="E58" s="92">
        <v>7</v>
      </c>
      <c r="G58" s="117"/>
      <c r="H58" s="112"/>
      <c r="I58" s="92" t="s">
        <v>1358</v>
      </c>
      <c r="J58" s="92" t="s">
        <v>1359</v>
      </c>
      <c r="K58" s="92">
        <v>7</v>
      </c>
      <c r="M58" s="125" t="s">
        <v>24</v>
      </c>
      <c r="N58" s="121"/>
      <c r="O58" s="123" t="s">
        <v>1389</v>
      </c>
      <c r="P58" s="123" t="s">
        <v>1299</v>
      </c>
      <c r="Q58" s="123">
        <v>12</v>
      </c>
      <c r="S58" s="12" t="s">
        <v>105</v>
      </c>
      <c r="T58" s="15"/>
      <c r="U58" s="109" t="s">
        <v>1221</v>
      </c>
      <c r="V58" s="92" t="s">
        <v>1317</v>
      </c>
      <c r="W58" s="92">
        <v>12</v>
      </c>
    </row>
    <row r="59" spans="1:23" x14ac:dyDescent="0.35">
      <c r="A59" s="116" t="s">
        <v>112</v>
      </c>
      <c r="B59" s="112"/>
      <c r="C59" s="110" t="s">
        <v>1231</v>
      </c>
      <c r="D59" s="92" t="s">
        <v>1294</v>
      </c>
      <c r="E59" s="92">
        <v>13</v>
      </c>
      <c r="G59" s="117"/>
      <c r="H59" s="112"/>
      <c r="I59" s="92" t="s">
        <v>1360</v>
      </c>
      <c r="J59" s="92" t="s">
        <v>1312</v>
      </c>
      <c r="K59" s="92">
        <v>4</v>
      </c>
      <c r="M59" s="125" t="s">
        <v>290</v>
      </c>
      <c r="N59" s="121"/>
      <c r="O59" s="123" t="s">
        <v>1237</v>
      </c>
      <c r="P59" s="123" t="s">
        <v>1329</v>
      </c>
      <c r="Q59" s="123">
        <v>8</v>
      </c>
      <c r="S59" s="12" t="s">
        <v>336</v>
      </c>
      <c r="T59" s="15"/>
      <c r="U59" s="109" t="s">
        <v>1351</v>
      </c>
      <c r="V59" s="92" t="s">
        <v>1293</v>
      </c>
      <c r="W59" s="92">
        <v>5</v>
      </c>
    </row>
    <row r="60" spans="1:23" x14ac:dyDescent="0.35">
      <c r="A60" s="116" t="s">
        <v>131</v>
      </c>
      <c r="B60" s="112"/>
      <c r="C60" s="110" t="s">
        <v>1232</v>
      </c>
      <c r="D60" s="92" t="s">
        <v>1294</v>
      </c>
      <c r="E60" s="92">
        <v>5</v>
      </c>
      <c r="G60" s="117"/>
      <c r="H60" s="112"/>
      <c r="I60" s="92" t="s">
        <v>1361</v>
      </c>
      <c r="J60" s="92" t="s">
        <v>1312</v>
      </c>
      <c r="K60" s="92">
        <v>3</v>
      </c>
      <c r="M60" s="125" t="s">
        <v>130</v>
      </c>
      <c r="N60" s="121"/>
      <c r="O60" s="123" t="s">
        <v>1238</v>
      </c>
      <c r="P60" s="123" t="s">
        <v>1329</v>
      </c>
      <c r="Q60" s="123">
        <v>6</v>
      </c>
      <c r="S60" s="12" t="s">
        <v>88</v>
      </c>
      <c r="T60" s="15"/>
      <c r="U60" s="109" t="s">
        <v>1216</v>
      </c>
      <c r="V60" s="92" t="s">
        <v>1293</v>
      </c>
      <c r="W60" s="92">
        <v>8</v>
      </c>
    </row>
    <row r="61" spans="1:23" x14ac:dyDescent="0.35">
      <c r="A61" s="116" t="s">
        <v>299</v>
      </c>
      <c r="B61" s="112"/>
      <c r="C61" s="110" t="s">
        <v>1233</v>
      </c>
      <c r="D61" s="92" t="s">
        <v>1295</v>
      </c>
      <c r="E61" s="92">
        <v>13</v>
      </c>
      <c r="G61" s="117"/>
      <c r="H61" s="112"/>
      <c r="I61" s="92" t="s">
        <v>1362</v>
      </c>
      <c r="J61" s="92" t="s">
        <v>1363</v>
      </c>
      <c r="K61" s="92">
        <v>7</v>
      </c>
      <c r="M61" s="125" t="s">
        <v>131</v>
      </c>
      <c r="N61" s="121"/>
      <c r="O61" s="123" t="s">
        <v>1355</v>
      </c>
      <c r="P61" s="123" t="s">
        <v>1302</v>
      </c>
      <c r="Q61" s="123">
        <v>18</v>
      </c>
      <c r="S61" s="12" t="s">
        <v>152</v>
      </c>
      <c r="T61" s="15"/>
      <c r="U61" s="109" t="s">
        <v>1222</v>
      </c>
      <c r="V61" s="92" t="s">
        <v>1293</v>
      </c>
      <c r="W61" s="92">
        <v>12</v>
      </c>
    </row>
    <row r="62" spans="1:23" x14ac:dyDescent="0.35">
      <c r="A62" s="116" t="s">
        <v>65</v>
      </c>
      <c r="B62" s="112"/>
      <c r="C62" s="110" t="s">
        <v>1234</v>
      </c>
      <c r="D62" s="92" t="s">
        <v>1296</v>
      </c>
      <c r="E62" s="92">
        <v>10</v>
      </c>
      <c r="G62" s="117"/>
      <c r="H62" s="112"/>
      <c r="I62" s="92" t="s">
        <v>1250</v>
      </c>
      <c r="J62" s="92" t="s">
        <v>1364</v>
      </c>
      <c r="K62" s="92">
        <v>3</v>
      </c>
      <c r="M62" s="125" t="s">
        <v>65</v>
      </c>
      <c r="N62" s="121"/>
      <c r="O62" s="123" t="s">
        <v>1191</v>
      </c>
      <c r="P62" s="123" t="s">
        <v>1413</v>
      </c>
      <c r="Q62" s="123">
        <v>6</v>
      </c>
      <c r="S62" s="12" t="s">
        <v>134</v>
      </c>
      <c r="T62" s="15"/>
      <c r="U62" s="109" t="s">
        <v>1191</v>
      </c>
      <c r="V62" s="92" t="s">
        <v>1294</v>
      </c>
      <c r="W62" s="92">
        <v>6</v>
      </c>
    </row>
    <row r="63" spans="1:23" x14ac:dyDescent="0.35">
      <c r="A63" s="116" t="s">
        <v>305</v>
      </c>
      <c r="B63" s="112"/>
      <c r="C63" s="110" t="s">
        <v>1235</v>
      </c>
      <c r="D63" s="92" t="s">
        <v>1297</v>
      </c>
      <c r="E63" s="92">
        <v>5</v>
      </c>
      <c r="G63" s="117"/>
      <c r="H63" s="112"/>
      <c r="I63" s="92" t="s">
        <v>1365</v>
      </c>
      <c r="J63" s="92" t="s">
        <v>1366</v>
      </c>
      <c r="K63" s="92">
        <v>7</v>
      </c>
      <c r="M63" s="125" t="s">
        <v>307</v>
      </c>
      <c r="N63" s="121"/>
      <c r="O63" s="123" t="s">
        <v>1240</v>
      </c>
      <c r="P63" s="123" t="s">
        <v>1392</v>
      </c>
      <c r="Q63" s="123">
        <v>11</v>
      </c>
      <c r="S63" s="12" t="s">
        <v>170</v>
      </c>
      <c r="T63" s="15"/>
      <c r="U63" s="109" t="s">
        <v>1344</v>
      </c>
      <c r="V63" s="92" t="s">
        <v>1296</v>
      </c>
      <c r="W63" s="92">
        <v>7</v>
      </c>
    </row>
    <row r="64" spans="1:23" x14ac:dyDescent="0.35">
      <c r="A64" s="116" t="s">
        <v>114</v>
      </c>
      <c r="B64" s="112"/>
      <c r="C64" s="110" t="s">
        <v>1236</v>
      </c>
      <c r="D64" s="92" t="s">
        <v>1298</v>
      </c>
      <c r="E64" s="92">
        <v>13</v>
      </c>
      <c r="G64" s="117"/>
      <c r="H64" s="112"/>
      <c r="I64" s="92" t="s">
        <v>1367</v>
      </c>
      <c r="J64" s="92" t="s">
        <v>1368</v>
      </c>
      <c r="K64" s="92">
        <v>9</v>
      </c>
      <c r="M64" s="125" t="s">
        <v>101</v>
      </c>
      <c r="N64" s="121"/>
      <c r="O64" s="123" t="s">
        <v>1241</v>
      </c>
      <c r="P64" s="123" t="s">
        <v>1392</v>
      </c>
      <c r="Q64" s="123">
        <v>11</v>
      </c>
      <c r="S64" s="12" t="s">
        <v>33</v>
      </c>
      <c r="T64" s="15"/>
      <c r="U64" s="109" t="s">
        <v>1383</v>
      </c>
      <c r="V64" s="92" t="s">
        <v>1323</v>
      </c>
      <c r="W64" s="92">
        <v>6</v>
      </c>
    </row>
    <row r="65" spans="1:23" x14ac:dyDescent="0.35">
      <c r="A65" s="116" t="s">
        <v>56</v>
      </c>
      <c r="B65" s="112"/>
      <c r="C65" s="110" t="s">
        <v>1237</v>
      </c>
      <c r="D65" s="92" t="s">
        <v>1298</v>
      </c>
      <c r="E65" s="92">
        <v>8</v>
      </c>
      <c r="G65" s="117"/>
      <c r="H65" s="112"/>
      <c r="I65" s="92" t="s">
        <v>1238</v>
      </c>
      <c r="J65" s="92" t="s">
        <v>1369</v>
      </c>
      <c r="K65" s="92">
        <v>4</v>
      </c>
      <c r="M65" s="125" t="s">
        <v>312</v>
      </c>
      <c r="N65" s="121"/>
      <c r="O65" s="123" t="s">
        <v>1346</v>
      </c>
      <c r="P65" s="123" t="s">
        <v>1304</v>
      </c>
      <c r="Q65" s="123">
        <v>12</v>
      </c>
      <c r="S65" s="12" t="s">
        <v>136</v>
      </c>
      <c r="T65" s="15"/>
      <c r="U65" s="109" t="s">
        <v>1231</v>
      </c>
      <c r="V65" s="92" t="s">
        <v>1297</v>
      </c>
      <c r="W65" s="92">
        <v>12</v>
      </c>
    </row>
    <row r="66" spans="1:23" x14ac:dyDescent="0.35">
      <c r="A66" s="116" t="s">
        <v>149</v>
      </c>
      <c r="B66" s="112"/>
      <c r="C66" s="110" t="s">
        <v>1238</v>
      </c>
      <c r="D66" s="92" t="s">
        <v>1299</v>
      </c>
      <c r="E66" s="92">
        <v>6</v>
      </c>
      <c r="G66" s="117"/>
      <c r="H66" s="112"/>
      <c r="I66" s="92" t="s">
        <v>1370</v>
      </c>
      <c r="J66" s="92" t="s">
        <v>1369</v>
      </c>
      <c r="K66" s="92">
        <v>3</v>
      </c>
      <c r="M66" s="125" t="s">
        <v>56</v>
      </c>
      <c r="N66" s="121"/>
      <c r="O66" s="123" t="s">
        <v>1341</v>
      </c>
      <c r="P66" s="123" t="s">
        <v>1398</v>
      </c>
      <c r="Q66" s="123">
        <v>10</v>
      </c>
      <c r="S66" s="12" t="s">
        <v>137</v>
      </c>
      <c r="T66" s="15"/>
      <c r="U66" s="109" t="s">
        <v>1244</v>
      </c>
      <c r="V66" s="92" t="s">
        <v>1297</v>
      </c>
      <c r="W66" s="92">
        <v>5</v>
      </c>
    </row>
    <row r="67" spans="1:23" x14ac:dyDescent="0.35">
      <c r="A67" s="116" t="s">
        <v>105</v>
      </c>
      <c r="B67" s="112"/>
      <c r="C67" s="110" t="s">
        <v>1239</v>
      </c>
      <c r="D67" s="92" t="s">
        <v>1301</v>
      </c>
      <c r="E67" s="92">
        <v>7</v>
      </c>
      <c r="G67" s="117"/>
      <c r="H67" s="112"/>
      <c r="I67" s="92" t="s">
        <v>1371</v>
      </c>
      <c r="J67" s="92" t="s">
        <v>1369</v>
      </c>
      <c r="K67" s="92">
        <v>3</v>
      </c>
      <c r="M67" s="125" t="s">
        <v>149</v>
      </c>
      <c r="N67" s="121"/>
      <c r="O67" s="123" t="s">
        <v>1213</v>
      </c>
      <c r="P67" s="123" t="s">
        <v>1414</v>
      </c>
      <c r="Q67" s="123">
        <v>6</v>
      </c>
      <c r="S67" s="12" t="s">
        <v>106</v>
      </c>
      <c r="T67" s="15"/>
      <c r="U67" s="109" t="s">
        <v>1233</v>
      </c>
      <c r="V67" s="92" t="s">
        <v>1299</v>
      </c>
      <c r="W67" s="92">
        <v>12</v>
      </c>
    </row>
    <row r="68" spans="1:23" x14ac:dyDescent="0.35">
      <c r="A68" s="115" t="s">
        <v>335</v>
      </c>
      <c r="B68" s="112"/>
      <c r="C68" s="110" t="s">
        <v>1240</v>
      </c>
      <c r="D68" s="92" t="s">
        <v>1302</v>
      </c>
      <c r="E68" s="92">
        <v>11</v>
      </c>
      <c r="G68" s="117"/>
      <c r="H68" s="112"/>
      <c r="I68" s="92" t="s">
        <v>1200</v>
      </c>
      <c r="J68" s="92" t="s">
        <v>1369</v>
      </c>
      <c r="K68" s="92">
        <v>7</v>
      </c>
      <c r="M68" s="125" t="s">
        <v>177</v>
      </c>
      <c r="N68" s="121"/>
      <c r="O68" s="123" t="s">
        <v>1244</v>
      </c>
      <c r="P68" s="123" t="s">
        <v>1415</v>
      </c>
      <c r="Q68" s="123">
        <v>5</v>
      </c>
      <c r="S68" s="12" t="s">
        <v>138</v>
      </c>
      <c r="T68" s="15"/>
      <c r="U68" s="109" t="s">
        <v>1248</v>
      </c>
      <c r="V68" s="92" t="s">
        <v>1299</v>
      </c>
      <c r="W68" s="92">
        <v>6</v>
      </c>
    </row>
    <row r="69" spans="1:23" x14ac:dyDescent="0.35">
      <c r="A69" s="116" t="s">
        <v>336</v>
      </c>
      <c r="B69" s="112"/>
      <c r="C69" s="110" t="s">
        <v>1241</v>
      </c>
      <c r="D69" s="92" t="s">
        <v>1302</v>
      </c>
      <c r="E69" s="92">
        <v>11</v>
      </c>
      <c r="G69" s="117"/>
      <c r="H69" s="112"/>
      <c r="I69" s="92" t="s">
        <v>1275</v>
      </c>
      <c r="J69" s="92" t="s">
        <v>1372</v>
      </c>
      <c r="K69" s="92">
        <v>7</v>
      </c>
      <c r="M69" s="125" t="s">
        <v>102</v>
      </c>
      <c r="N69" s="121"/>
      <c r="O69" s="123" t="s">
        <v>1245</v>
      </c>
      <c r="P69" s="123" t="s">
        <v>1354</v>
      </c>
      <c r="Q69" s="123">
        <v>9</v>
      </c>
      <c r="S69" s="12" t="s">
        <v>34</v>
      </c>
      <c r="T69" s="15"/>
      <c r="U69" s="109" t="s">
        <v>1352</v>
      </c>
      <c r="V69" s="92" t="s">
        <v>1329</v>
      </c>
      <c r="W69" s="92">
        <v>8</v>
      </c>
    </row>
    <row r="70" spans="1:23" x14ac:dyDescent="0.35">
      <c r="A70" s="115" t="s">
        <v>340</v>
      </c>
      <c r="B70" s="112"/>
      <c r="C70" s="110" t="s">
        <v>1242</v>
      </c>
      <c r="D70" s="92" t="s">
        <v>1303</v>
      </c>
      <c r="E70" s="92">
        <v>6</v>
      </c>
      <c r="G70" s="117"/>
      <c r="H70" s="112"/>
      <c r="I70" s="92" t="s">
        <v>1373</v>
      </c>
      <c r="J70" s="92" t="s">
        <v>1374</v>
      </c>
      <c r="K70" s="92">
        <v>6</v>
      </c>
      <c r="M70" s="125" t="s">
        <v>335</v>
      </c>
      <c r="N70" s="121"/>
      <c r="O70" s="123" t="s">
        <v>1201</v>
      </c>
      <c r="P70" s="123" t="s">
        <v>1357</v>
      </c>
      <c r="Q70" s="123">
        <v>6</v>
      </c>
      <c r="S70" s="12" t="s">
        <v>39</v>
      </c>
      <c r="T70" s="15"/>
      <c r="U70" s="109" t="s">
        <v>1226</v>
      </c>
      <c r="V70" s="92" t="s">
        <v>1458</v>
      </c>
      <c r="W70" s="92">
        <v>18</v>
      </c>
    </row>
    <row r="71" spans="1:23" x14ac:dyDescent="0.35">
      <c r="A71" s="116" t="s">
        <v>88</v>
      </c>
      <c r="B71" s="112"/>
      <c r="C71" s="110" t="s">
        <v>1243</v>
      </c>
      <c r="D71" s="92" t="s">
        <v>1304</v>
      </c>
      <c r="E71" s="92">
        <v>16</v>
      </c>
      <c r="G71" s="117"/>
      <c r="H71" s="112"/>
      <c r="I71" s="92" t="s">
        <v>1375</v>
      </c>
      <c r="J71" s="92" t="s">
        <v>1376</v>
      </c>
      <c r="K71" s="92">
        <v>7</v>
      </c>
      <c r="M71" s="125" t="s">
        <v>336</v>
      </c>
      <c r="N71" s="121"/>
      <c r="O71" s="123" t="s">
        <v>1251</v>
      </c>
      <c r="P71" s="123" t="s">
        <v>1311</v>
      </c>
      <c r="Q71" s="123">
        <v>4</v>
      </c>
      <c r="S71" s="12" t="s">
        <v>139</v>
      </c>
      <c r="T71" s="15"/>
      <c r="U71" s="109" t="s">
        <v>1209</v>
      </c>
      <c r="V71" s="92" t="s">
        <v>1384</v>
      </c>
      <c r="W71" s="92">
        <v>4</v>
      </c>
    </row>
    <row r="72" spans="1:23" x14ac:dyDescent="0.35">
      <c r="A72" s="116" t="s">
        <v>76</v>
      </c>
      <c r="B72" s="112"/>
      <c r="C72" s="110" t="s">
        <v>1244</v>
      </c>
      <c r="D72" s="92" t="s">
        <v>1305</v>
      </c>
      <c r="E72" s="92">
        <v>5</v>
      </c>
      <c r="G72" s="117"/>
      <c r="H72" s="112"/>
      <c r="I72" s="92" t="s">
        <v>1377</v>
      </c>
      <c r="J72" s="92" t="s">
        <v>1376</v>
      </c>
      <c r="K72" s="92">
        <v>7</v>
      </c>
      <c r="M72" s="125" t="s">
        <v>340</v>
      </c>
      <c r="N72" s="121"/>
      <c r="O72" s="123" t="s">
        <v>1365</v>
      </c>
      <c r="P72" s="123" t="s">
        <v>1416</v>
      </c>
      <c r="Q72" s="123">
        <v>11</v>
      </c>
      <c r="S72" s="12" t="s">
        <v>141</v>
      </c>
      <c r="T72" s="15"/>
      <c r="U72" s="109" t="s">
        <v>1373</v>
      </c>
      <c r="V72" s="92" t="s">
        <v>1302</v>
      </c>
      <c r="W72" s="92">
        <v>9</v>
      </c>
    </row>
    <row r="73" spans="1:23" x14ac:dyDescent="0.35">
      <c r="A73" s="116" t="s">
        <v>134</v>
      </c>
      <c r="B73" s="112"/>
      <c r="C73" s="110" t="s">
        <v>1245</v>
      </c>
      <c r="D73" s="92" t="s">
        <v>1305</v>
      </c>
      <c r="E73" s="92">
        <v>9</v>
      </c>
      <c r="G73" s="117"/>
      <c r="H73" s="112"/>
      <c r="I73" s="92" t="s">
        <v>1378</v>
      </c>
      <c r="J73" s="92" t="s">
        <v>1379</v>
      </c>
      <c r="K73" s="92">
        <v>7</v>
      </c>
      <c r="M73" s="125" t="s">
        <v>88</v>
      </c>
      <c r="N73" s="121"/>
      <c r="O73" s="123" t="s">
        <v>1252</v>
      </c>
      <c r="P73" s="123" t="s">
        <v>1417</v>
      </c>
      <c r="Q73" s="123">
        <v>6</v>
      </c>
      <c r="S73" s="12" t="s">
        <v>142</v>
      </c>
      <c r="T73" s="15"/>
      <c r="U73" s="109" t="s">
        <v>1236</v>
      </c>
      <c r="V73" s="92" t="s">
        <v>1303</v>
      </c>
      <c r="W73" s="92">
        <v>12</v>
      </c>
    </row>
    <row r="74" spans="1:23" x14ac:dyDescent="0.35">
      <c r="A74" s="116" t="s">
        <v>71</v>
      </c>
      <c r="B74" s="112"/>
      <c r="C74" s="110" t="s">
        <v>1246</v>
      </c>
      <c r="D74" s="92" t="s">
        <v>1306</v>
      </c>
      <c r="E74" s="92">
        <v>5</v>
      </c>
      <c r="G74" s="117"/>
      <c r="H74" s="112"/>
      <c r="I74" s="92" t="s">
        <v>1352</v>
      </c>
      <c r="J74" s="92" t="s">
        <v>1321</v>
      </c>
      <c r="K74" s="92">
        <v>7</v>
      </c>
      <c r="M74" s="125" t="s">
        <v>76</v>
      </c>
      <c r="N74" s="121"/>
      <c r="O74" s="123" t="s">
        <v>1375</v>
      </c>
      <c r="P74" s="123" t="s">
        <v>1359</v>
      </c>
      <c r="Q74" s="123">
        <v>11</v>
      </c>
      <c r="S74" s="12" t="s">
        <v>143</v>
      </c>
      <c r="T74" s="15"/>
      <c r="U74" s="109" t="s">
        <v>1343</v>
      </c>
      <c r="V74" s="92" t="s">
        <v>1392</v>
      </c>
      <c r="W74" s="92">
        <v>8</v>
      </c>
    </row>
    <row r="75" spans="1:23" x14ac:dyDescent="0.35">
      <c r="A75" s="116" t="s">
        <v>729</v>
      </c>
      <c r="B75" s="112"/>
      <c r="C75" s="110" t="s">
        <v>1247</v>
      </c>
      <c r="D75" s="92" t="s">
        <v>1307</v>
      </c>
      <c r="E75" s="92">
        <v>8</v>
      </c>
      <c r="G75" s="117"/>
      <c r="H75" s="112"/>
      <c r="I75" s="92" t="s">
        <v>1199</v>
      </c>
      <c r="J75" s="92" t="s">
        <v>1380</v>
      </c>
      <c r="K75" s="92">
        <v>6</v>
      </c>
      <c r="M75" s="125" t="s">
        <v>134</v>
      </c>
      <c r="N75" s="121"/>
      <c r="O75" s="123" t="s">
        <v>1377</v>
      </c>
      <c r="P75" s="123" t="s">
        <v>1359</v>
      </c>
      <c r="Q75" s="123">
        <v>11</v>
      </c>
      <c r="S75" s="12" t="s">
        <v>16</v>
      </c>
      <c r="T75" s="15"/>
      <c r="U75" s="109" t="s">
        <v>1371</v>
      </c>
      <c r="V75" s="92" t="s">
        <v>1403</v>
      </c>
      <c r="W75" s="92">
        <v>4</v>
      </c>
    </row>
    <row r="76" spans="1:23" x14ac:dyDescent="0.35">
      <c r="A76" s="115" t="s">
        <v>135</v>
      </c>
      <c r="B76" s="112"/>
      <c r="C76" s="110" t="s">
        <v>1248</v>
      </c>
      <c r="D76" s="92" t="s">
        <v>1308</v>
      </c>
      <c r="E76" s="92">
        <v>6</v>
      </c>
      <c r="G76" s="117"/>
      <c r="H76" s="112"/>
      <c r="I76" s="92" t="s">
        <v>1381</v>
      </c>
      <c r="J76" s="92" t="s">
        <v>1382</v>
      </c>
      <c r="K76" s="92">
        <v>12</v>
      </c>
      <c r="M76" s="125" t="s">
        <v>71</v>
      </c>
      <c r="N76" s="121"/>
      <c r="O76" s="123" t="s">
        <v>1218</v>
      </c>
      <c r="P76" s="123" t="s">
        <v>1418</v>
      </c>
      <c r="Q76" s="123">
        <v>8</v>
      </c>
      <c r="S76" s="12" t="s">
        <v>388</v>
      </c>
      <c r="T76" s="15"/>
      <c r="U76" s="109" t="s">
        <v>1459</v>
      </c>
      <c r="V76" s="92" t="s">
        <v>1309</v>
      </c>
      <c r="W76" s="92">
        <v>6</v>
      </c>
    </row>
    <row r="77" spans="1:23" x14ac:dyDescent="0.35">
      <c r="A77" s="116" t="s">
        <v>33</v>
      </c>
      <c r="B77" s="112"/>
      <c r="C77" s="110" t="s">
        <v>1249</v>
      </c>
      <c r="D77" s="92" t="s">
        <v>1309</v>
      </c>
      <c r="E77" s="92">
        <v>5</v>
      </c>
      <c r="G77" s="117"/>
      <c r="H77" s="112"/>
      <c r="I77" s="92" t="s">
        <v>1383</v>
      </c>
      <c r="J77" s="92" t="s">
        <v>1385</v>
      </c>
      <c r="K77" s="92">
        <v>4</v>
      </c>
      <c r="M77" s="125" t="s">
        <v>729</v>
      </c>
      <c r="N77" s="121"/>
      <c r="O77" s="123" t="s">
        <v>1378</v>
      </c>
      <c r="P77" s="123" t="s">
        <v>1418</v>
      </c>
      <c r="Q77" s="123">
        <v>11</v>
      </c>
      <c r="S77" s="12" t="s">
        <v>144</v>
      </c>
      <c r="T77" s="15"/>
      <c r="U77" s="109" t="s">
        <v>1460</v>
      </c>
      <c r="V77" s="92" t="s">
        <v>1461</v>
      </c>
      <c r="W77" s="92">
        <v>4</v>
      </c>
    </row>
    <row r="78" spans="1:23" x14ac:dyDescent="0.35">
      <c r="A78" s="115" t="s">
        <v>350</v>
      </c>
      <c r="B78" s="112"/>
      <c r="C78" s="110" t="s">
        <v>1250</v>
      </c>
      <c r="D78" s="92" t="s">
        <v>1310</v>
      </c>
      <c r="E78" s="92">
        <v>4</v>
      </c>
      <c r="G78" s="117"/>
      <c r="H78" s="112"/>
      <c r="I78" s="92" t="s">
        <v>1386</v>
      </c>
      <c r="J78" s="92" t="s">
        <v>1387</v>
      </c>
      <c r="K78" s="92">
        <v>3</v>
      </c>
      <c r="M78" s="125" t="s">
        <v>135</v>
      </c>
      <c r="N78" s="121"/>
      <c r="O78" s="123" t="s">
        <v>1370</v>
      </c>
      <c r="P78" s="123" t="s">
        <v>1419</v>
      </c>
      <c r="Q78" s="123">
        <v>4</v>
      </c>
      <c r="S78" s="12" t="s">
        <v>26</v>
      </c>
      <c r="T78" s="15"/>
      <c r="U78" s="109" t="s">
        <v>1462</v>
      </c>
      <c r="V78" s="92" t="s">
        <v>1463</v>
      </c>
      <c r="W78" s="92">
        <v>4</v>
      </c>
    </row>
    <row r="79" spans="1:23" x14ac:dyDescent="0.35">
      <c r="A79" s="116" t="s">
        <v>136</v>
      </c>
      <c r="B79" s="112"/>
      <c r="C79" s="110" t="s">
        <v>1251</v>
      </c>
      <c r="D79" s="92" t="s">
        <v>1310</v>
      </c>
      <c r="E79" s="92">
        <v>4</v>
      </c>
      <c r="G79" s="117"/>
      <c r="H79" s="112"/>
      <c r="I79" s="92" t="s">
        <v>1388</v>
      </c>
      <c r="J79" s="92" t="s">
        <v>1387</v>
      </c>
      <c r="K79" s="92">
        <v>3</v>
      </c>
      <c r="M79" s="125" t="s">
        <v>33</v>
      </c>
      <c r="N79" s="121"/>
      <c r="O79" s="123" t="s">
        <v>1420</v>
      </c>
      <c r="P79" s="123" t="s">
        <v>1421</v>
      </c>
      <c r="Q79" s="123">
        <v>6</v>
      </c>
      <c r="S79" s="12" t="s">
        <v>394</v>
      </c>
      <c r="T79" s="15"/>
      <c r="U79" s="109" t="s">
        <v>1341</v>
      </c>
      <c r="V79" s="92" t="s">
        <v>1464</v>
      </c>
      <c r="W79" s="92">
        <v>9</v>
      </c>
    </row>
    <row r="80" spans="1:23" x14ac:dyDescent="0.35">
      <c r="A80" s="116" t="s">
        <v>137</v>
      </c>
      <c r="B80" s="112"/>
      <c r="C80" s="110" t="s">
        <v>1252</v>
      </c>
      <c r="D80" s="92" t="s">
        <v>1311</v>
      </c>
      <c r="E80" s="92">
        <v>6</v>
      </c>
      <c r="G80" s="117"/>
      <c r="H80" s="112"/>
      <c r="I80" s="92" t="s">
        <v>1389</v>
      </c>
      <c r="J80" s="92" t="s">
        <v>1390</v>
      </c>
      <c r="K80" s="92">
        <v>7</v>
      </c>
      <c r="M80" s="125" t="s">
        <v>350</v>
      </c>
      <c r="N80" s="121"/>
      <c r="O80" s="123" t="s">
        <v>1259</v>
      </c>
      <c r="P80" s="123" t="s">
        <v>1422</v>
      </c>
      <c r="Q80" s="123">
        <v>4</v>
      </c>
      <c r="S80" s="12"/>
      <c r="T80" s="15"/>
      <c r="U80" s="109" t="s">
        <v>1262</v>
      </c>
      <c r="V80" s="92" t="s">
        <v>1465</v>
      </c>
      <c r="W80" s="92">
        <v>6</v>
      </c>
    </row>
    <row r="81" spans="1:23" x14ac:dyDescent="0.35">
      <c r="A81" s="116" t="s">
        <v>106</v>
      </c>
      <c r="B81" s="112"/>
      <c r="C81" s="110" t="s">
        <v>1253</v>
      </c>
      <c r="D81" s="92" t="s">
        <v>1312</v>
      </c>
      <c r="E81" s="92">
        <v>5</v>
      </c>
      <c r="G81" s="117"/>
      <c r="H81" s="112"/>
      <c r="I81" s="92" t="s">
        <v>1183</v>
      </c>
      <c r="J81" s="92" t="s">
        <v>1391</v>
      </c>
      <c r="K81" s="92">
        <v>4</v>
      </c>
      <c r="M81" s="125" t="s">
        <v>136</v>
      </c>
      <c r="N81" s="121"/>
      <c r="O81" s="123" t="s">
        <v>1358</v>
      </c>
      <c r="P81" s="123" t="s">
        <v>1423</v>
      </c>
      <c r="Q81" s="123">
        <v>10</v>
      </c>
      <c r="S81" s="12"/>
      <c r="T81" s="15"/>
      <c r="U81" s="109" t="s">
        <v>1228</v>
      </c>
      <c r="V81" s="92" t="s">
        <v>1465</v>
      </c>
      <c r="W81" s="92">
        <v>6</v>
      </c>
    </row>
    <row r="82" spans="1:23" x14ac:dyDescent="0.35">
      <c r="A82" s="116" t="s">
        <v>138</v>
      </c>
      <c r="B82" s="112"/>
      <c r="C82" s="110" t="s">
        <v>1254</v>
      </c>
      <c r="D82" s="92" t="s">
        <v>1312</v>
      </c>
      <c r="E82" s="92">
        <v>5</v>
      </c>
      <c r="G82" s="117"/>
      <c r="H82" s="112"/>
      <c r="I82" s="92" t="s">
        <v>1201</v>
      </c>
      <c r="J82" s="92" t="s">
        <v>1391</v>
      </c>
      <c r="K82" s="92">
        <v>4</v>
      </c>
      <c r="M82" s="125" t="s">
        <v>137</v>
      </c>
      <c r="N82" s="121"/>
      <c r="O82" s="123" t="s">
        <v>1207</v>
      </c>
      <c r="P82" s="123" t="s">
        <v>1423</v>
      </c>
      <c r="Q82" s="123">
        <v>13</v>
      </c>
      <c r="S82" s="12"/>
      <c r="T82" s="15"/>
      <c r="U82" s="109" t="s">
        <v>1466</v>
      </c>
      <c r="V82" s="92" t="s">
        <v>1467</v>
      </c>
      <c r="W82" s="92">
        <v>6</v>
      </c>
    </row>
    <row r="83" spans="1:23" x14ac:dyDescent="0.35">
      <c r="A83" s="116" t="s">
        <v>39</v>
      </c>
      <c r="B83" s="112"/>
      <c r="C83" s="110" t="s">
        <v>1255</v>
      </c>
      <c r="D83" s="92" t="s">
        <v>1312</v>
      </c>
      <c r="E83" s="92">
        <v>18</v>
      </c>
      <c r="G83" s="117"/>
      <c r="H83" s="112"/>
      <c r="I83" s="92" t="s">
        <v>1276</v>
      </c>
      <c r="J83" s="92" t="s">
        <v>1393</v>
      </c>
      <c r="K83" s="92">
        <v>5</v>
      </c>
      <c r="M83" s="125" t="s">
        <v>138</v>
      </c>
      <c r="N83" s="121"/>
      <c r="O83" s="123" t="s">
        <v>1424</v>
      </c>
      <c r="P83" s="123" t="s">
        <v>1425</v>
      </c>
      <c r="Q83" s="123">
        <v>6</v>
      </c>
      <c r="S83" s="12"/>
      <c r="T83" s="15"/>
      <c r="U83" s="109" t="s">
        <v>1245</v>
      </c>
      <c r="V83" s="92" t="s">
        <v>1468</v>
      </c>
      <c r="W83" s="92">
        <v>8</v>
      </c>
    </row>
    <row r="84" spans="1:23" x14ac:dyDescent="0.35">
      <c r="A84" s="116" t="s">
        <v>141</v>
      </c>
      <c r="B84" s="112"/>
      <c r="C84" s="110" t="s">
        <v>1256</v>
      </c>
      <c r="D84" s="92" t="s">
        <v>1313</v>
      </c>
      <c r="E84" s="92">
        <v>5</v>
      </c>
      <c r="G84" s="117"/>
      <c r="H84" s="112"/>
      <c r="I84" s="92" t="s">
        <v>1394</v>
      </c>
      <c r="J84" s="92" t="s">
        <v>1395</v>
      </c>
      <c r="K84" s="92">
        <v>3</v>
      </c>
      <c r="M84" s="125" t="s">
        <v>164</v>
      </c>
      <c r="N84" s="121"/>
      <c r="O84" s="123" t="s">
        <v>1426</v>
      </c>
      <c r="P84" s="123" t="s">
        <v>1427</v>
      </c>
      <c r="Q84" s="123">
        <v>3</v>
      </c>
      <c r="S84" s="12"/>
      <c r="T84" s="15"/>
      <c r="U84" s="109" t="s">
        <v>1214</v>
      </c>
      <c r="V84" s="92" t="s">
        <v>1469</v>
      </c>
      <c r="W84" s="92">
        <v>11</v>
      </c>
    </row>
    <row r="85" spans="1:23" x14ac:dyDescent="0.35">
      <c r="A85" s="116" t="s">
        <v>142</v>
      </c>
      <c r="B85" s="112"/>
      <c r="C85" s="110" t="s">
        <v>1257</v>
      </c>
      <c r="D85" s="92" t="s">
        <v>1314</v>
      </c>
      <c r="E85" s="92">
        <v>6</v>
      </c>
      <c r="G85" s="117"/>
      <c r="H85" s="112"/>
      <c r="I85" s="92" t="s">
        <v>1396</v>
      </c>
      <c r="J85" s="92" t="s">
        <v>1397</v>
      </c>
      <c r="K85" s="92">
        <v>4</v>
      </c>
      <c r="M85" s="125" t="s">
        <v>39</v>
      </c>
      <c r="N85" s="121"/>
      <c r="O85" s="123" t="s">
        <v>1386</v>
      </c>
      <c r="P85" s="123" t="s">
        <v>1428</v>
      </c>
      <c r="Q85" s="123">
        <v>4</v>
      </c>
      <c r="S85" s="12"/>
      <c r="T85" s="15"/>
      <c r="U85" s="109" t="s">
        <v>1279</v>
      </c>
      <c r="V85" s="92" t="s">
        <v>1470</v>
      </c>
      <c r="W85" s="92">
        <v>9</v>
      </c>
    </row>
    <row r="86" spans="1:23" x14ac:dyDescent="0.35">
      <c r="A86" s="115" t="s">
        <v>385</v>
      </c>
      <c r="B86" s="112"/>
      <c r="C86" s="110" t="s">
        <v>1258</v>
      </c>
      <c r="D86" s="92" t="s">
        <v>1315</v>
      </c>
      <c r="E86" s="92">
        <v>9</v>
      </c>
      <c r="G86" s="117"/>
      <c r="H86" s="112"/>
      <c r="I86" s="92" t="s">
        <v>1271</v>
      </c>
      <c r="J86" s="92" t="s">
        <v>1399</v>
      </c>
      <c r="K86" s="92">
        <v>3</v>
      </c>
      <c r="M86" s="125" t="s">
        <v>380</v>
      </c>
      <c r="N86" s="121"/>
      <c r="O86" s="123" t="s">
        <v>1261</v>
      </c>
      <c r="P86" s="123" t="s">
        <v>1429</v>
      </c>
      <c r="Q86" s="123">
        <v>8</v>
      </c>
      <c r="S86" s="12"/>
      <c r="T86" s="15"/>
      <c r="U86" s="109" t="s">
        <v>1353</v>
      </c>
      <c r="V86" s="92" t="s">
        <v>1471</v>
      </c>
      <c r="W86" s="92">
        <v>6</v>
      </c>
    </row>
    <row r="87" spans="1:23" x14ac:dyDescent="0.35">
      <c r="A87" s="116" t="s">
        <v>143</v>
      </c>
      <c r="B87" s="112"/>
      <c r="C87" s="110" t="s">
        <v>1259</v>
      </c>
      <c r="D87" s="92" t="s">
        <v>1316</v>
      </c>
      <c r="E87" s="92">
        <v>4</v>
      </c>
      <c r="G87" s="117"/>
      <c r="H87" s="112"/>
      <c r="I87" s="92" t="s">
        <v>1400</v>
      </c>
      <c r="J87" s="92" t="s">
        <v>1401</v>
      </c>
      <c r="K87" s="92">
        <v>5</v>
      </c>
      <c r="M87" s="125" t="s">
        <v>141</v>
      </c>
      <c r="N87" s="121"/>
      <c r="O87" s="123" t="s">
        <v>1345</v>
      </c>
      <c r="P87" s="123" t="s">
        <v>1430</v>
      </c>
      <c r="Q87" s="123">
        <v>11</v>
      </c>
      <c r="S87" s="12"/>
      <c r="T87" s="15"/>
      <c r="U87" s="109" t="s">
        <v>1243</v>
      </c>
      <c r="V87" s="92" t="s">
        <v>1319</v>
      </c>
      <c r="W87" s="92">
        <v>14</v>
      </c>
    </row>
    <row r="88" spans="1:23" x14ac:dyDescent="0.35">
      <c r="A88" s="116" t="s">
        <v>16</v>
      </c>
      <c r="B88" s="112"/>
      <c r="C88" s="110" t="s">
        <v>1260</v>
      </c>
      <c r="D88" s="92" t="s">
        <v>1318</v>
      </c>
      <c r="E88" s="92">
        <v>6</v>
      </c>
      <c r="G88" s="117"/>
      <c r="H88" s="112"/>
      <c r="I88" s="92" t="s">
        <v>1402</v>
      </c>
      <c r="J88" s="92" t="s">
        <v>1404</v>
      </c>
      <c r="K88" s="92">
        <v>2</v>
      </c>
      <c r="M88" s="125" t="s">
        <v>142</v>
      </c>
      <c r="N88" s="121"/>
      <c r="O88" s="123" t="s">
        <v>1431</v>
      </c>
      <c r="P88" s="123" t="s">
        <v>1432</v>
      </c>
      <c r="Q88" s="123">
        <v>6</v>
      </c>
      <c r="S88" s="12"/>
      <c r="T88" s="15"/>
      <c r="U88" s="109" t="s">
        <v>1472</v>
      </c>
      <c r="V88" s="92" t="s">
        <v>1429</v>
      </c>
      <c r="W88" s="92">
        <v>6</v>
      </c>
    </row>
    <row r="89" spans="1:23" x14ac:dyDescent="0.35">
      <c r="A89" s="116" t="s">
        <v>72</v>
      </c>
      <c r="B89" s="112"/>
      <c r="C89" s="110" t="s">
        <v>1261</v>
      </c>
      <c r="D89" s="92" t="s">
        <v>1319</v>
      </c>
      <c r="E89" s="92">
        <v>8</v>
      </c>
      <c r="G89" s="117"/>
      <c r="H89" s="112"/>
      <c r="I89" s="92" t="s">
        <v>1405</v>
      </c>
      <c r="J89" s="92" t="s">
        <v>1406</v>
      </c>
      <c r="K89" s="92">
        <v>4</v>
      </c>
      <c r="M89" s="125" t="s">
        <v>385</v>
      </c>
      <c r="N89" s="121"/>
      <c r="O89" s="123" t="s">
        <v>1433</v>
      </c>
      <c r="P89" s="123" t="s">
        <v>1434</v>
      </c>
      <c r="Q89" s="123">
        <v>10</v>
      </c>
      <c r="S89" s="12"/>
      <c r="T89" s="15"/>
      <c r="U89" s="109" t="s">
        <v>1224</v>
      </c>
      <c r="V89" s="92" t="s">
        <v>1473</v>
      </c>
      <c r="W89" s="92">
        <v>4</v>
      </c>
    </row>
    <row r="90" spans="1:23" x14ac:dyDescent="0.35">
      <c r="A90" s="116" t="s">
        <v>144</v>
      </c>
      <c r="B90" s="112"/>
      <c r="C90" s="110" t="s">
        <v>1262</v>
      </c>
      <c r="D90" s="92" t="s">
        <v>1320</v>
      </c>
      <c r="E90" s="92">
        <v>6</v>
      </c>
      <c r="G90" s="117"/>
      <c r="H90" s="112"/>
      <c r="I90" s="92" t="s">
        <v>1205</v>
      </c>
      <c r="J90" s="92" t="s">
        <v>1407</v>
      </c>
      <c r="K90" s="92">
        <v>4</v>
      </c>
      <c r="M90" s="125" t="s">
        <v>143</v>
      </c>
      <c r="N90" s="121"/>
      <c r="O90" s="123" t="s">
        <v>1243</v>
      </c>
      <c r="P90" s="123" t="s">
        <v>1435</v>
      </c>
      <c r="Q90" s="123">
        <v>15</v>
      </c>
      <c r="S90" s="12"/>
      <c r="T90" s="15"/>
      <c r="U90" s="109" t="s">
        <v>1474</v>
      </c>
      <c r="V90" s="92" t="s">
        <v>1475</v>
      </c>
      <c r="W90" s="92">
        <v>5</v>
      </c>
    </row>
    <row r="91" spans="1:23" x14ac:dyDescent="0.35">
      <c r="A91" s="116" t="s">
        <v>26</v>
      </c>
      <c r="B91" s="112"/>
      <c r="C91" s="110" t="s">
        <v>1263</v>
      </c>
      <c r="D91" s="92" t="s">
        <v>1320</v>
      </c>
      <c r="E91" s="92">
        <v>6</v>
      </c>
      <c r="G91" s="117"/>
      <c r="H91" s="112"/>
      <c r="I91" s="92" t="s">
        <v>1279</v>
      </c>
      <c r="J91" s="92" t="s">
        <v>1408</v>
      </c>
      <c r="K91" s="92">
        <v>6</v>
      </c>
      <c r="M91" s="125" t="s">
        <v>16</v>
      </c>
      <c r="N91" s="121"/>
      <c r="O91" s="123" t="s">
        <v>1227</v>
      </c>
      <c r="P91" s="123" t="s">
        <v>1436</v>
      </c>
      <c r="Q91" s="123">
        <v>6</v>
      </c>
      <c r="S91" s="12"/>
      <c r="T91" s="15"/>
      <c r="U91" s="109" t="s">
        <v>1400</v>
      </c>
      <c r="V91" s="92" t="s">
        <v>1324</v>
      </c>
      <c r="W91" s="92">
        <v>7</v>
      </c>
    </row>
    <row r="92" spans="1:23" x14ac:dyDescent="0.35">
      <c r="A92" s="115" t="s">
        <v>394</v>
      </c>
      <c r="B92" s="112"/>
      <c r="C92" s="110" t="s">
        <v>1264</v>
      </c>
      <c r="D92" s="92" t="s">
        <v>1321</v>
      </c>
      <c r="E92" s="92">
        <v>5</v>
      </c>
      <c r="G92" s="118"/>
      <c r="H92" s="113"/>
      <c r="I92" s="92" t="s">
        <v>1409</v>
      </c>
      <c r="J92" s="92" t="s">
        <v>1410</v>
      </c>
      <c r="K92" s="92">
        <v>3</v>
      </c>
      <c r="M92" s="125" t="s">
        <v>16</v>
      </c>
      <c r="N92" s="121"/>
      <c r="O92" s="123" t="s">
        <v>1263</v>
      </c>
      <c r="P92" s="123" t="s">
        <v>1436</v>
      </c>
      <c r="Q92" s="123">
        <v>6</v>
      </c>
      <c r="S92" s="12"/>
      <c r="T92" s="15"/>
      <c r="U92" s="109" t="s">
        <v>1409</v>
      </c>
      <c r="V92" s="92" t="s">
        <v>1476</v>
      </c>
      <c r="W92" s="92">
        <v>4</v>
      </c>
    </row>
    <row r="93" spans="1:23" x14ac:dyDescent="0.35">
      <c r="A93" s="117"/>
      <c r="B93" s="112"/>
      <c r="C93" s="110" t="s">
        <v>1265</v>
      </c>
      <c r="D93" s="92" t="s">
        <v>1322</v>
      </c>
      <c r="E93" s="92">
        <v>4</v>
      </c>
      <c r="M93" s="125" t="s">
        <v>387</v>
      </c>
      <c r="N93" s="121"/>
      <c r="O93" s="123" t="s">
        <v>1228</v>
      </c>
      <c r="P93" s="123" t="s">
        <v>1436</v>
      </c>
      <c r="Q93" s="123">
        <v>6</v>
      </c>
      <c r="S93" s="12"/>
      <c r="T93" s="15"/>
      <c r="U93" s="109" t="s">
        <v>1267</v>
      </c>
      <c r="V93" s="92" t="s">
        <v>1477</v>
      </c>
      <c r="W93" s="92">
        <v>12</v>
      </c>
    </row>
    <row r="94" spans="1:23" x14ac:dyDescent="0.35">
      <c r="A94" s="117"/>
      <c r="B94" s="112"/>
      <c r="C94" s="110" t="s">
        <v>1266</v>
      </c>
      <c r="D94" s="92" t="s">
        <v>1322</v>
      </c>
      <c r="E94" s="92">
        <v>4</v>
      </c>
      <c r="M94" s="125" t="s">
        <v>72</v>
      </c>
      <c r="N94" s="121"/>
      <c r="O94" s="123" t="s">
        <v>1265</v>
      </c>
      <c r="P94" s="123" t="s">
        <v>1437</v>
      </c>
      <c r="Q94" s="123">
        <v>4</v>
      </c>
      <c r="S94" s="12"/>
      <c r="T94" s="15"/>
      <c r="U94" s="109" t="s">
        <v>1478</v>
      </c>
      <c r="V94" s="92" t="s">
        <v>1479</v>
      </c>
      <c r="W94" s="92">
        <v>5</v>
      </c>
    </row>
    <row r="95" spans="1:23" x14ac:dyDescent="0.35">
      <c r="A95" s="117"/>
      <c r="B95" s="112"/>
      <c r="C95" s="110" t="s">
        <v>1267</v>
      </c>
      <c r="D95" s="92" t="s">
        <v>1324</v>
      </c>
      <c r="E95" s="92">
        <v>13</v>
      </c>
      <c r="M95" s="125" t="s">
        <v>144</v>
      </c>
      <c r="N95" s="121"/>
      <c r="O95" s="123" t="s">
        <v>1226</v>
      </c>
      <c r="P95" s="123" t="s">
        <v>1438</v>
      </c>
      <c r="Q95" s="123">
        <v>18</v>
      </c>
      <c r="S95" s="12"/>
      <c r="T95" s="15"/>
      <c r="U95" s="109" t="s">
        <v>1229</v>
      </c>
      <c r="V95" s="92" t="s">
        <v>1480</v>
      </c>
      <c r="W95" s="92">
        <v>8</v>
      </c>
    </row>
    <row r="96" spans="1:23" x14ac:dyDescent="0.35">
      <c r="A96" s="117"/>
      <c r="B96" s="112"/>
      <c r="C96" s="110" t="s">
        <v>1268</v>
      </c>
      <c r="D96" s="92" t="s">
        <v>1325</v>
      </c>
      <c r="E96" s="92">
        <v>3</v>
      </c>
      <c r="M96" s="125"/>
      <c r="N96" s="121"/>
      <c r="O96" s="123" t="s">
        <v>1439</v>
      </c>
      <c r="P96" s="123" t="s">
        <v>1440</v>
      </c>
      <c r="Q96" s="123">
        <v>7</v>
      </c>
      <c r="S96" s="12"/>
      <c r="T96" s="15"/>
      <c r="U96" s="109" t="s">
        <v>1447</v>
      </c>
      <c r="V96" s="92" t="s">
        <v>1481</v>
      </c>
      <c r="W96" s="92">
        <v>4</v>
      </c>
    </row>
    <row r="97" spans="1:23" x14ac:dyDescent="0.35">
      <c r="A97" s="117"/>
      <c r="B97" s="112"/>
      <c r="C97" s="110" t="s">
        <v>1269</v>
      </c>
      <c r="D97" s="92" t="s">
        <v>1325</v>
      </c>
      <c r="E97" s="92">
        <v>3</v>
      </c>
      <c r="M97" s="125"/>
      <c r="N97" s="121"/>
      <c r="O97" s="123" t="s">
        <v>1225</v>
      </c>
      <c r="P97" s="123" t="s">
        <v>1441</v>
      </c>
      <c r="Q97" s="123">
        <v>5</v>
      </c>
      <c r="S97" s="12"/>
      <c r="T97" s="15"/>
      <c r="U97" s="109" t="s">
        <v>1482</v>
      </c>
      <c r="V97" s="92" t="s">
        <v>1481</v>
      </c>
      <c r="W97" s="92">
        <v>4</v>
      </c>
    </row>
    <row r="98" spans="1:23" x14ac:dyDescent="0.35">
      <c r="A98" s="117"/>
      <c r="B98" s="112"/>
      <c r="C98" s="110" t="s">
        <v>1270</v>
      </c>
      <c r="D98" s="92" t="s">
        <v>1326</v>
      </c>
      <c r="E98" s="92">
        <v>5</v>
      </c>
      <c r="M98" s="125"/>
      <c r="N98" s="121"/>
      <c r="O98" s="123" t="s">
        <v>1271</v>
      </c>
      <c r="P98" s="123" t="s">
        <v>1442</v>
      </c>
      <c r="Q98" s="123">
        <v>4</v>
      </c>
      <c r="S98" s="12"/>
      <c r="T98" s="15"/>
      <c r="U98" s="109" t="s">
        <v>1483</v>
      </c>
      <c r="V98" s="92" t="s">
        <v>1481</v>
      </c>
      <c r="W98" s="92">
        <v>4</v>
      </c>
    </row>
    <row r="99" spans="1:23" x14ac:dyDescent="0.35">
      <c r="A99" s="117"/>
      <c r="B99" s="112"/>
      <c r="C99" s="110" t="s">
        <v>1271</v>
      </c>
      <c r="D99" s="92" t="s">
        <v>1327</v>
      </c>
      <c r="E99" s="92">
        <v>4</v>
      </c>
      <c r="M99" s="125"/>
      <c r="N99" s="121"/>
      <c r="O99" s="123" t="s">
        <v>1381</v>
      </c>
      <c r="P99" s="123" t="s">
        <v>1330</v>
      </c>
      <c r="Q99" s="123">
        <v>20</v>
      </c>
      <c r="S99" s="12"/>
      <c r="T99" s="15"/>
      <c r="U99" s="109" t="s">
        <v>1262</v>
      </c>
      <c r="V99" s="92" t="s">
        <v>1484</v>
      </c>
      <c r="W99" s="92">
        <v>5</v>
      </c>
    </row>
    <row r="100" spans="1:23" x14ac:dyDescent="0.35">
      <c r="A100" s="117"/>
      <c r="B100" s="112"/>
      <c r="C100" s="110" t="s">
        <v>1272</v>
      </c>
      <c r="D100" s="92" t="s">
        <v>1328</v>
      </c>
      <c r="E100" s="92">
        <v>7</v>
      </c>
      <c r="M100" s="125"/>
      <c r="N100" s="121"/>
      <c r="O100" s="123" t="s">
        <v>1350</v>
      </c>
      <c r="P100" s="123" t="s">
        <v>1443</v>
      </c>
      <c r="Q100" s="123">
        <v>10</v>
      </c>
      <c r="S100" s="12"/>
      <c r="T100" s="15"/>
      <c r="U100" s="109" t="s">
        <v>1346</v>
      </c>
      <c r="V100" s="92" t="s">
        <v>1444</v>
      </c>
      <c r="W100" s="92">
        <v>10</v>
      </c>
    </row>
    <row r="101" spans="1:23" x14ac:dyDescent="0.35">
      <c r="A101" s="117"/>
      <c r="B101" s="112"/>
      <c r="C101" s="110" t="s">
        <v>1273</v>
      </c>
      <c r="D101" s="92" t="s">
        <v>1330</v>
      </c>
      <c r="E101" s="92">
        <v>5</v>
      </c>
      <c r="M101" s="125"/>
      <c r="N101" s="121"/>
      <c r="O101" s="123" t="s">
        <v>1224</v>
      </c>
      <c r="P101" s="123" t="s">
        <v>1444</v>
      </c>
      <c r="Q101" s="123">
        <v>4</v>
      </c>
      <c r="S101" s="12"/>
      <c r="T101" s="15"/>
      <c r="U101" s="109" t="s">
        <v>1188</v>
      </c>
      <c r="V101" s="92" t="s">
        <v>1485</v>
      </c>
      <c r="W101" s="92">
        <v>6</v>
      </c>
    </row>
    <row r="102" spans="1:23" x14ac:dyDescent="0.35">
      <c r="A102" s="117"/>
      <c r="B102" s="112"/>
      <c r="C102" s="110" t="s">
        <v>1274</v>
      </c>
      <c r="D102" s="92" t="s">
        <v>1332</v>
      </c>
      <c r="E102" s="92">
        <v>7</v>
      </c>
      <c r="M102" s="125"/>
      <c r="N102" s="121"/>
      <c r="O102" s="123" t="s">
        <v>1216</v>
      </c>
      <c r="P102" s="123" t="s">
        <v>1445</v>
      </c>
      <c r="Q102" s="123">
        <v>7</v>
      </c>
      <c r="S102" s="12"/>
      <c r="T102" s="15"/>
      <c r="U102" s="109" t="s">
        <v>1486</v>
      </c>
      <c r="V102" s="92" t="s">
        <v>1487</v>
      </c>
      <c r="W102" s="92">
        <v>6</v>
      </c>
    </row>
    <row r="103" spans="1:23" x14ac:dyDescent="0.35">
      <c r="A103" s="117"/>
      <c r="B103" s="112"/>
      <c r="C103" s="110" t="s">
        <v>1275</v>
      </c>
      <c r="D103" s="92" t="s">
        <v>1333</v>
      </c>
      <c r="E103" s="92">
        <v>10</v>
      </c>
      <c r="M103" s="125"/>
      <c r="N103" s="121"/>
      <c r="O103" s="123" t="s">
        <v>1274</v>
      </c>
      <c r="P103" s="123" t="s">
        <v>1445</v>
      </c>
      <c r="Q103" s="123">
        <v>7</v>
      </c>
      <c r="S103" s="12"/>
      <c r="T103" s="15"/>
      <c r="U103" s="109" t="s">
        <v>1488</v>
      </c>
      <c r="V103" s="92" t="s">
        <v>1335</v>
      </c>
      <c r="W103" s="92">
        <v>4</v>
      </c>
    </row>
    <row r="104" spans="1:23" x14ac:dyDescent="0.35">
      <c r="A104" s="117"/>
      <c r="B104" s="112"/>
      <c r="C104" s="110" t="s">
        <v>1276</v>
      </c>
      <c r="D104" s="92" t="s">
        <v>1334</v>
      </c>
      <c r="E104" s="92">
        <v>7</v>
      </c>
      <c r="M104" s="125"/>
      <c r="N104" s="121"/>
      <c r="O104" s="123" t="s">
        <v>1276</v>
      </c>
      <c r="P104" s="123" t="s">
        <v>1446</v>
      </c>
      <c r="Q104" s="123">
        <v>7</v>
      </c>
      <c r="S104" s="12"/>
      <c r="T104" s="15"/>
      <c r="U104" s="109" t="s">
        <v>1489</v>
      </c>
      <c r="V104" s="92" t="s">
        <v>1336</v>
      </c>
      <c r="W104" s="92">
        <v>7</v>
      </c>
    </row>
    <row r="105" spans="1:23" x14ac:dyDescent="0.35">
      <c r="A105" s="117"/>
      <c r="B105" s="112"/>
      <c r="C105" s="110" t="s">
        <v>1277</v>
      </c>
      <c r="D105" s="92" t="s">
        <v>1335</v>
      </c>
      <c r="E105" s="92">
        <v>10</v>
      </c>
      <c r="M105" s="125"/>
      <c r="N105" s="121"/>
      <c r="O105" s="123" t="s">
        <v>1447</v>
      </c>
      <c r="P105" s="123" t="s">
        <v>1448</v>
      </c>
      <c r="Q105" s="123">
        <v>4</v>
      </c>
      <c r="S105" s="12"/>
      <c r="T105" s="15"/>
      <c r="U105" s="109" t="s">
        <v>1490</v>
      </c>
      <c r="V105" s="92" t="s">
        <v>1491</v>
      </c>
      <c r="W105" s="92">
        <v>2</v>
      </c>
    </row>
    <row r="106" spans="1:23" x14ac:dyDescent="0.35">
      <c r="A106" s="117"/>
      <c r="B106" s="112"/>
      <c r="C106" s="110" t="s">
        <v>1278</v>
      </c>
      <c r="D106" s="92" t="s">
        <v>1336</v>
      </c>
      <c r="E106" s="92">
        <v>27</v>
      </c>
      <c r="M106" s="125"/>
      <c r="N106" s="121"/>
      <c r="O106" s="123" t="s">
        <v>1449</v>
      </c>
      <c r="P106" s="123" t="s">
        <v>1450</v>
      </c>
      <c r="Q106" s="123">
        <v>9</v>
      </c>
      <c r="S106" s="12"/>
      <c r="T106" s="15"/>
      <c r="U106" s="109" t="s">
        <v>1349</v>
      </c>
      <c r="V106" s="92" t="s">
        <v>1492</v>
      </c>
      <c r="W106" s="92">
        <v>5</v>
      </c>
    </row>
    <row r="107" spans="1:23" x14ac:dyDescent="0.35">
      <c r="A107" s="117"/>
      <c r="B107" s="112"/>
      <c r="C107" s="110" t="s">
        <v>1279</v>
      </c>
      <c r="D107" s="92" t="s">
        <v>1337</v>
      </c>
      <c r="E107" s="92">
        <v>9</v>
      </c>
      <c r="M107" s="125"/>
      <c r="N107" s="121"/>
      <c r="O107" s="123" t="s">
        <v>1451</v>
      </c>
      <c r="P107" s="123" t="s">
        <v>1450</v>
      </c>
      <c r="Q107" s="123">
        <v>9</v>
      </c>
      <c r="S107" s="12"/>
      <c r="T107" s="15"/>
      <c r="U107" s="109" t="s">
        <v>1493</v>
      </c>
      <c r="V107" s="92" t="s">
        <v>1494</v>
      </c>
      <c r="W107" s="92">
        <v>4</v>
      </c>
    </row>
    <row r="108" spans="1:23" x14ac:dyDescent="0.35">
      <c r="A108" s="117"/>
      <c r="B108" s="112"/>
      <c r="C108" s="110" t="s">
        <v>1280</v>
      </c>
      <c r="D108" s="92" t="s">
        <v>1338</v>
      </c>
      <c r="E108" s="92">
        <v>5</v>
      </c>
      <c r="M108" s="125"/>
      <c r="N108" s="121"/>
      <c r="O108" s="123" t="s">
        <v>1452</v>
      </c>
      <c r="P108" s="123" t="s">
        <v>1450</v>
      </c>
      <c r="Q108" s="123">
        <v>9</v>
      </c>
      <c r="S108" s="12"/>
      <c r="T108" s="15"/>
      <c r="U108" s="109" t="s">
        <v>1261</v>
      </c>
      <c r="V108" s="92" t="s">
        <v>1495</v>
      </c>
      <c r="W108" s="92">
        <v>7</v>
      </c>
    </row>
    <row r="109" spans="1:23" x14ac:dyDescent="0.35">
      <c r="A109" s="118"/>
      <c r="B109" s="113"/>
      <c r="C109" s="109" t="s">
        <v>1281</v>
      </c>
      <c r="D109" s="92" t="s">
        <v>1339</v>
      </c>
      <c r="E109" s="92">
        <v>4</v>
      </c>
      <c r="M109" s="125"/>
      <c r="N109" s="121"/>
      <c r="O109" s="123" t="s">
        <v>1453</v>
      </c>
      <c r="P109" s="123" t="s">
        <v>1450</v>
      </c>
      <c r="Q109" s="123">
        <v>9</v>
      </c>
      <c r="S109" s="13"/>
      <c r="T109" s="16"/>
      <c r="U109" s="109" t="s">
        <v>1396</v>
      </c>
      <c r="V109" s="92" t="s">
        <v>1496</v>
      </c>
      <c r="W109" s="92">
        <v>5</v>
      </c>
    </row>
    <row r="110" spans="1:23" x14ac:dyDescent="0.35">
      <c r="M110" s="126"/>
      <c r="N110" s="122"/>
      <c r="O110" s="123" t="s">
        <v>1242</v>
      </c>
      <c r="P110" s="123" t="s">
        <v>1454</v>
      </c>
      <c r="Q110" s="123">
        <v>5</v>
      </c>
      <c r="S110" s="4"/>
      <c r="T110" s="4"/>
    </row>
  </sheetData>
  <mergeCells count="4">
    <mergeCell ref="A3:E3"/>
    <mergeCell ref="G3:K3"/>
    <mergeCell ref="M3:Q3"/>
    <mergeCell ref="S3:W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02"/>
  <sheetViews>
    <sheetView tabSelected="1" zoomScale="55" zoomScaleNormal="55" workbookViewId="0"/>
  </sheetViews>
  <sheetFormatPr defaultColWidth="8.81640625" defaultRowHeight="14.5" x14ac:dyDescent="0.35"/>
  <cols>
    <col min="1" max="1" width="9.1796875" style="19"/>
    <col min="2" max="2" width="10.26953125" style="21" customWidth="1"/>
    <col min="3" max="3" width="25.1796875" style="19" bestFit="1" customWidth="1"/>
    <col min="4" max="6" width="25.1796875" style="19" customWidth="1"/>
    <col min="7" max="7" width="25.1796875" customWidth="1"/>
    <col min="8" max="8" width="18" style="10" customWidth="1"/>
    <col min="9" max="9" width="112.54296875" style="19" customWidth="1"/>
    <col min="10" max="10" width="3" style="19" customWidth="1"/>
    <col min="11" max="11" width="8.81640625" style="19"/>
  </cols>
  <sheetData>
    <row r="1" spans="1:11" s="62" customFormat="1" ht="15.5" x14ac:dyDescent="0.35">
      <c r="A1" s="89" t="s">
        <v>1498</v>
      </c>
      <c r="B1" s="90"/>
      <c r="C1" s="90"/>
      <c r="D1" s="90"/>
      <c r="E1" s="90"/>
      <c r="F1" s="90"/>
      <c r="G1"/>
      <c r="H1" s="90"/>
      <c r="I1" s="91"/>
    </row>
    <row r="2" spans="1:11" s="19" customFormat="1" x14ac:dyDescent="0.35">
      <c r="B2" s="21"/>
      <c r="G2"/>
      <c r="H2" s="20"/>
    </row>
    <row r="3" spans="1:11" s="19" customFormat="1" ht="15" thickBot="1" x14ac:dyDescent="0.4">
      <c r="A3" s="72" t="s">
        <v>1013</v>
      </c>
      <c r="B3" s="73" t="s">
        <v>1136</v>
      </c>
      <c r="C3" s="72" t="s">
        <v>1153</v>
      </c>
      <c r="D3" s="108" t="s">
        <v>4</v>
      </c>
      <c r="E3" s="24" t="s">
        <v>5</v>
      </c>
      <c r="F3" s="82" t="s">
        <v>1155</v>
      </c>
      <c r="G3"/>
      <c r="H3" s="11" t="s">
        <v>1012</v>
      </c>
      <c r="I3" s="6" t="s">
        <v>1167</v>
      </c>
    </row>
    <row r="4" spans="1:11" s="19" customFormat="1" x14ac:dyDescent="0.35">
      <c r="A4" s="74" t="s">
        <v>100</v>
      </c>
      <c r="B4" s="74" t="s">
        <v>175</v>
      </c>
      <c r="C4" s="75" t="s">
        <v>1164</v>
      </c>
      <c r="D4" s="75"/>
      <c r="E4" s="65"/>
      <c r="F4" s="65"/>
      <c r="G4"/>
      <c r="H4" s="160" t="s">
        <v>175</v>
      </c>
      <c r="I4" s="14" t="s">
        <v>862</v>
      </c>
    </row>
    <row r="5" spans="1:11" x14ac:dyDescent="0.35">
      <c r="A5" s="74" t="s">
        <v>89</v>
      </c>
      <c r="B5" s="74" t="s">
        <v>175</v>
      </c>
      <c r="C5" s="75" t="s">
        <v>1164</v>
      </c>
      <c r="D5" s="75"/>
      <c r="E5" s="75"/>
      <c r="F5" s="75"/>
      <c r="H5" s="162"/>
      <c r="I5" s="15" t="s">
        <v>863</v>
      </c>
    </row>
    <row r="6" spans="1:11" x14ac:dyDescent="0.35">
      <c r="A6" s="74" t="s">
        <v>103</v>
      </c>
      <c r="B6" s="74" t="s">
        <v>175</v>
      </c>
      <c r="C6" s="75" t="s">
        <v>1164</v>
      </c>
      <c r="D6" s="75"/>
      <c r="E6" s="75"/>
      <c r="F6" s="75"/>
      <c r="H6" s="162"/>
      <c r="I6" s="15" t="s">
        <v>865</v>
      </c>
      <c r="K6" s="21"/>
    </row>
    <row r="7" spans="1:11" x14ac:dyDescent="0.35">
      <c r="A7" s="76" t="s">
        <v>115</v>
      </c>
      <c r="B7" s="77" t="s">
        <v>116</v>
      </c>
      <c r="C7" s="76" t="s">
        <v>1165</v>
      </c>
      <c r="D7" s="30" t="s">
        <v>656</v>
      </c>
      <c r="E7" s="65">
        <v>0.260465116</v>
      </c>
      <c r="F7" s="65">
        <v>0.96</v>
      </c>
      <c r="H7" s="162"/>
      <c r="I7" s="15" t="s">
        <v>842</v>
      </c>
      <c r="K7" s="21"/>
    </row>
    <row r="8" spans="1:11" x14ac:dyDescent="0.35">
      <c r="A8" s="74" t="s">
        <v>89</v>
      </c>
      <c r="B8" s="74" t="s">
        <v>185</v>
      </c>
      <c r="C8" s="75" t="s">
        <v>1164</v>
      </c>
      <c r="D8" s="75"/>
      <c r="E8" s="75"/>
      <c r="F8" s="75"/>
      <c r="H8" s="162"/>
      <c r="I8" s="15" t="s">
        <v>786</v>
      </c>
      <c r="K8" s="21"/>
    </row>
    <row r="9" spans="1:11" x14ac:dyDescent="0.35">
      <c r="A9" s="76" t="s">
        <v>46</v>
      </c>
      <c r="B9" s="77" t="s">
        <v>47</v>
      </c>
      <c r="C9" s="76" t="s">
        <v>1165</v>
      </c>
      <c r="D9" s="30" t="s">
        <v>1095</v>
      </c>
      <c r="E9" s="65">
        <v>0.20481927699999999</v>
      </c>
      <c r="F9" s="65">
        <v>0.41</v>
      </c>
      <c r="H9" s="162"/>
      <c r="I9" s="15" t="s">
        <v>826</v>
      </c>
      <c r="K9" s="21"/>
    </row>
    <row r="10" spans="1:11" x14ac:dyDescent="0.35">
      <c r="A10" s="76" t="s">
        <v>52</v>
      </c>
      <c r="B10" s="77" t="s">
        <v>47</v>
      </c>
      <c r="C10" s="76" t="s">
        <v>1165</v>
      </c>
      <c r="D10" s="30" t="s">
        <v>1095</v>
      </c>
      <c r="E10" s="65">
        <v>0.26086956500000003</v>
      </c>
      <c r="F10" s="65">
        <v>0.91</v>
      </c>
      <c r="H10" s="162"/>
      <c r="I10" s="15" t="s">
        <v>784</v>
      </c>
      <c r="K10" s="21"/>
    </row>
    <row r="11" spans="1:11" x14ac:dyDescent="0.35">
      <c r="A11" s="74" t="s">
        <v>46</v>
      </c>
      <c r="B11" s="74" t="s">
        <v>60</v>
      </c>
      <c r="C11" s="75" t="s">
        <v>1164</v>
      </c>
      <c r="D11" s="75"/>
      <c r="E11" s="75"/>
      <c r="F11" s="75"/>
      <c r="H11" s="162"/>
      <c r="I11" s="15" t="s">
        <v>866</v>
      </c>
    </row>
    <row r="12" spans="1:11" x14ac:dyDescent="0.35">
      <c r="A12" s="74" t="s">
        <v>52</v>
      </c>
      <c r="B12" s="74" t="s">
        <v>60</v>
      </c>
      <c r="C12" s="75" t="s">
        <v>1164</v>
      </c>
      <c r="D12" s="75"/>
      <c r="E12" s="75"/>
      <c r="F12" s="75"/>
      <c r="H12" s="161"/>
      <c r="I12" s="16" t="s">
        <v>864</v>
      </c>
    </row>
    <row r="13" spans="1:11" x14ac:dyDescent="0.35">
      <c r="A13" s="74" t="s">
        <v>97</v>
      </c>
      <c r="B13" s="74" t="s">
        <v>119</v>
      </c>
      <c r="C13" s="75" t="s">
        <v>1164</v>
      </c>
      <c r="D13" s="75"/>
      <c r="E13" s="75"/>
      <c r="F13" s="75"/>
      <c r="H13" s="92" t="s">
        <v>116</v>
      </c>
      <c r="I13" s="2" t="s">
        <v>887</v>
      </c>
    </row>
    <row r="14" spans="1:11" x14ac:dyDescent="0.35">
      <c r="A14" s="76" t="s">
        <v>92</v>
      </c>
      <c r="B14" s="77" t="s">
        <v>48</v>
      </c>
      <c r="C14" s="76" t="s">
        <v>1165</v>
      </c>
      <c r="D14" s="30" t="s">
        <v>1037</v>
      </c>
      <c r="E14" s="65">
        <v>0.72151898699999995</v>
      </c>
      <c r="F14" s="65">
        <v>0.91</v>
      </c>
      <c r="H14" s="160" t="s">
        <v>185</v>
      </c>
      <c r="I14" s="9" t="s">
        <v>916</v>
      </c>
      <c r="K14" s="4"/>
    </row>
    <row r="15" spans="1:11" x14ac:dyDescent="0.35">
      <c r="A15" s="76" t="s">
        <v>115</v>
      </c>
      <c r="B15" s="77" t="s">
        <v>121</v>
      </c>
      <c r="C15" s="76" t="s">
        <v>1165</v>
      </c>
      <c r="D15" s="30" t="s">
        <v>668</v>
      </c>
      <c r="E15" s="65">
        <v>0.41666666699999999</v>
      </c>
      <c r="F15" s="65">
        <v>1</v>
      </c>
      <c r="H15" s="162"/>
      <c r="I15" s="12" t="s">
        <v>769</v>
      </c>
      <c r="K15" s="5"/>
    </row>
    <row r="16" spans="1:11" x14ac:dyDescent="0.35">
      <c r="A16" s="74" t="s">
        <v>100</v>
      </c>
      <c r="B16" s="74" t="s">
        <v>203</v>
      </c>
      <c r="C16" s="75" t="s">
        <v>1164</v>
      </c>
      <c r="D16" s="75"/>
      <c r="E16" s="75"/>
      <c r="F16" s="75"/>
      <c r="H16" s="162"/>
      <c r="I16" s="12" t="s">
        <v>745</v>
      </c>
      <c r="K16" s="5"/>
    </row>
    <row r="17" spans="1:11" x14ac:dyDescent="0.35">
      <c r="A17" s="74" t="s">
        <v>28</v>
      </c>
      <c r="B17" s="74" t="s">
        <v>203</v>
      </c>
      <c r="C17" s="75" t="s">
        <v>1164</v>
      </c>
      <c r="D17" s="75"/>
      <c r="E17" s="75"/>
      <c r="F17" s="75"/>
      <c r="H17" s="162"/>
      <c r="I17" s="12" t="s">
        <v>915</v>
      </c>
      <c r="K17" s="5"/>
    </row>
    <row r="18" spans="1:11" x14ac:dyDescent="0.35">
      <c r="A18" s="74" t="s">
        <v>103</v>
      </c>
      <c r="B18" s="74" t="s">
        <v>203</v>
      </c>
      <c r="C18" s="75" t="s">
        <v>1164</v>
      </c>
      <c r="D18" s="75"/>
      <c r="E18" s="75"/>
      <c r="F18" s="75"/>
      <c r="H18" s="161"/>
      <c r="I18" s="13" t="s">
        <v>869</v>
      </c>
      <c r="K18" s="5"/>
    </row>
    <row r="19" spans="1:11" x14ac:dyDescent="0.35">
      <c r="A19" s="74" t="s">
        <v>89</v>
      </c>
      <c r="B19" s="74" t="s">
        <v>206</v>
      </c>
      <c r="C19" s="75" t="s">
        <v>1164</v>
      </c>
      <c r="D19" s="75"/>
      <c r="E19" s="75"/>
      <c r="F19" s="75"/>
      <c r="H19" s="160" t="s">
        <v>47</v>
      </c>
      <c r="I19" s="9" t="s">
        <v>778</v>
      </c>
      <c r="K19" s="5"/>
    </row>
    <row r="20" spans="1:11" x14ac:dyDescent="0.35">
      <c r="A20" s="74" t="s">
        <v>91</v>
      </c>
      <c r="B20" s="74" t="s">
        <v>206</v>
      </c>
      <c r="C20" s="75" t="s">
        <v>1164</v>
      </c>
      <c r="D20" s="75"/>
      <c r="E20" s="75"/>
      <c r="F20" s="75"/>
      <c r="H20" s="162"/>
      <c r="I20" s="12" t="s">
        <v>795</v>
      </c>
      <c r="K20" s="5"/>
    </row>
    <row r="21" spans="1:11" x14ac:dyDescent="0.35">
      <c r="A21" s="74" t="s">
        <v>78</v>
      </c>
      <c r="B21" s="74" t="s">
        <v>22</v>
      </c>
      <c r="C21" s="75" t="s">
        <v>1164</v>
      </c>
      <c r="D21" s="75"/>
      <c r="E21" s="75"/>
      <c r="F21" s="75"/>
      <c r="H21" s="162"/>
      <c r="I21" s="12" t="s">
        <v>774</v>
      </c>
      <c r="K21" s="5"/>
    </row>
    <row r="22" spans="1:11" x14ac:dyDescent="0.35">
      <c r="A22" s="74" t="s">
        <v>89</v>
      </c>
      <c r="B22" s="74" t="s">
        <v>22</v>
      </c>
      <c r="C22" s="75" t="s">
        <v>1164</v>
      </c>
      <c r="D22" s="75"/>
      <c r="E22" s="75"/>
      <c r="F22" s="75"/>
      <c r="H22" s="162"/>
      <c r="I22" s="12" t="s">
        <v>776</v>
      </c>
      <c r="K22" s="5"/>
    </row>
    <row r="23" spans="1:11" x14ac:dyDescent="0.35">
      <c r="A23" s="74" t="s">
        <v>91</v>
      </c>
      <c r="B23" s="74" t="s">
        <v>22</v>
      </c>
      <c r="C23" s="75" t="s">
        <v>1164</v>
      </c>
      <c r="D23" s="75"/>
      <c r="E23" s="75"/>
      <c r="F23" s="75"/>
      <c r="H23" s="162"/>
      <c r="I23" s="12" t="s">
        <v>794</v>
      </c>
      <c r="K23" s="5"/>
    </row>
    <row r="24" spans="1:11" x14ac:dyDescent="0.35">
      <c r="A24" s="74" t="s">
        <v>95</v>
      </c>
      <c r="B24" s="74" t="s">
        <v>22</v>
      </c>
      <c r="C24" s="75" t="s">
        <v>1164</v>
      </c>
      <c r="D24" s="75"/>
      <c r="E24" s="75"/>
      <c r="F24" s="75"/>
      <c r="H24" s="161"/>
      <c r="I24" s="13" t="s">
        <v>777</v>
      </c>
      <c r="K24" s="5"/>
    </row>
    <row r="25" spans="1:11" x14ac:dyDescent="0.35">
      <c r="A25" s="74" t="s">
        <v>97</v>
      </c>
      <c r="B25" s="74" t="s">
        <v>22</v>
      </c>
      <c r="C25" s="75" t="s">
        <v>1164</v>
      </c>
      <c r="D25" s="75"/>
      <c r="E25" s="75"/>
      <c r="F25" s="75"/>
      <c r="H25" s="160" t="s">
        <v>60</v>
      </c>
      <c r="I25" s="14" t="s">
        <v>778</v>
      </c>
      <c r="K25" s="5"/>
    </row>
    <row r="26" spans="1:11" x14ac:dyDescent="0.35">
      <c r="A26" s="74" t="s">
        <v>73</v>
      </c>
      <c r="B26" s="74" t="s">
        <v>22</v>
      </c>
      <c r="C26" s="75" t="s">
        <v>1164</v>
      </c>
      <c r="D26" s="75"/>
      <c r="E26" s="75"/>
      <c r="F26" s="75"/>
      <c r="H26" s="162"/>
      <c r="I26" s="15" t="s">
        <v>774</v>
      </c>
      <c r="K26" s="5"/>
    </row>
    <row r="27" spans="1:11" x14ac:dyDescent="0.35">
      <c r="A27" s="74" t="s">
        <v>75</v>
      </c>
      <c r="B27" s="74" t="s">
        <v>22</v>
      </c>
      <c r="C27" s="75" t="s">
        <v>1164</v>
      </c>
      <c r="D27" s="75"/>
      <c r="E27" s="75"/>
      <c r="F27" s="75"/>
      <c r="H27" s="162"/>
      <c r="I27" s="15" t="s">
        <v>776</v>
      </c>
      <c r="K27" s="5"/>
    </row>
    <row r="28" spans="1:11" x14ac:dyDescent="0.35">
      <c r="A28" s="74" t="s">
        <v>115</v>
      </c>
      <c r="B28" s="74" t="s">
        <v>22</v>
      </c>
      <c r="C28" s="75" t="s">
        <v>1164</v>
      </c>
      <c r="D28" s="75"/>
      <c r="E28" s="75"/>
      <c r="F28" s="75"/>
      <c r="H28" s="161"/>
      <c r="I28" s="16" t="s">
        <v>777</v>
      </c>
      <c r="K28" s="5"/>
    </row>
    <row r="29" spans="1:11" x14ac:dyDescent="0.35">
      <c r="A29" s="74" t="s">
        <v>145</v>
      </c>
      <c r="B29" s="74" t="s">
        <v>22</v>
      </c>
      <c r="C29" s="75" t="s">
        <v>1164</v>
      </c>
      <c r="D29" s="75"/>
      <c r="E29" s="75"/>
      <c r="F29" s="75"/>
      <c r="H29" s="160" t="s">
        <v>119</v>
      </c>
      <c r="I29" s="9" t="s">
        <v>778</v>
      </c>
    </row>
    <row r="30" spans="1:11" x14ac:dyDescent="0.35">
      <c r="A30" s="74" t="s">
        <v>6</v>
      </c>
      <c r="B30" s="74" t="s">
        <v>22</v>
      </c>
      <c r="C30" s="75" t="s">
        <v>1164</v>
      </c>
      <c r="D30" s="75"/>
      <c r="E30" s="75"/>
      <c r="F30" s="75"/>
      <c r="H30" s="162"/>
      <c r="I30" s="12" t="s">
        <v>774</v>
      </c>
    </row>
    <row r="31" spans="1:11" x14ac:dyDescent="0.35">
      <c r="A31" s="74" t="s">
        <v>17</v>
      </c>
      <c r="B31" s="74" t="s">
        <v>22</v>
      </c>
      <c r="C31" s="75" t="s">
        <v>1164</v>
      </c>
      <c r="D31" s="75"/>
      <c r="E31" s="75"/>
      <c r="F31" s="75"/>
      <c r="H31" s="162"/>
      <c r="I31" s="12" t="s">
        <v>776</v>
      </c>
    </row>
    <row r="32" spans="1:11" x14ac:dyDescent="0.35">
      <c r="A32" s="74" t="s">
        <v>108</v>
      </c>
      <c r="B32" s="74" t="s">
        <v>22</v>
      </c>
      <c r="C32" s="75" t="s">
        <v>1164</v>
      </c>
      <c r="D32" s="75"/>
      <c r="E32" s="75"/>
      <c r="F32" s="75"/>
      <c r="H32" s="161"/>
      <c r="I32" s="13" t="s">
        <v>777</v>
      </c>
    </row>
    <row r="33" spans="1:9" x14ac:dyDescent="0.35">
      <c r="A33" s="74" t="s">
        <v>113</v>
      </c>
      <c r="B33" s="74" t="s">
        <v>22</v>
      </c>
      <c r="C33" s="75" t="s">
        <v>1164</v>
      </c>
      <c r="D33" s="75"/>
      <c r="E33" s="75"/>
      <c r="F33" s="75"/>
      <c r="H33" s="160" t="s">
        <v>48</v>
      </c>
      <c r="I33" s="14" t="s">
        <v>792</v>
      </c>
    </row>
    <row r="34" spans="1:9" x14ac:dyDescent="0.35">
      <c r="A34" s="74" t="s">
        <v>81</v>
      </c>
      <c r="B34" s="74" t="s">
        <v>22</v>
      </c>
      <c r="C34" s="75" t="s">
        <v>1164</v>
      </c>
      <c r="D34" s="75"/>
      <c r="E34" s="75"/>
      <c r="F34" s="75"/>
      <c r="H34" s="162"/>
      <c r="I34" s="15" t="s">
        <v>791</v>
      </c>
    </row>
    <row r="35" spans="1:9" x14ac:dyDescent="0.35">
      <c r="A35" s="74" t="s">
        <v>78</v>
      </c>
      <c r="B35" s="74" t="s">
        <v>211</v>
      </c>
      <c r="C35" s="75" t="s">
        <v>1164</v>
      </c>
      <c r="D35" s="75"/>
      <c r="E35" s="75"/>
      <c r="F35" s="75"/>
      <c r="H35" s="161"/>
      <c r="I35" s="15" t="s">
        <v>793</v>
      </c>
    </row>
    <row r="36" spans="1:9" x14ac:dyDescent="0.35">
      <c r="A36" s="74" t="s">
        <v>78</v>
      </c>
      <c r="B36" s="74" t="s">
        <v>41</v>
      </c>
      <c r="C36" s="75" t="s">
        <v>1164</v>
      </c>
      <c r="D36" s="75"/>
      <c r="E36" s="75"/>
      <c r="F36" s="75"/>
      <c r="H36" s="160" t="s">
        <v>121</v>
      </c>
      <c r="I36" s="9" t="s">
        <v>751</v>
      </c>
    </row>
    <row r="37" spans="1:9" x14ac:dyDescent="0.35">
      <c r="A37" s="74" t="s">
        <v>78</v>
      </c>
      <c r="B37" s="74" t="s">
        <v>214</v>
      </c>
      <c r="C37" s="75" t="s">
        <v>1164</v>
      </c>
      <c r="D37" s="75"/>
      <c r="E37" s="75"/>
      <c r="F37" s="75"/>
      <c r="H37" s="161"/>
      <c r="I37" s="12"/>
    </row>
    <row r="38" spans="1:9" x14ac:dyDescent="0.35">
      <c r="A38" s="74" t="s">
        <v>89</v>
      </c>
      <c r="B38" s="74" t="s">
        <v>214</v>
      </c>
      <c r="C38" s="75" t="s">
        <v>1166</v>
      </c>
      <c r="D38" s="75"/>
      <c r="E38" s="75"/>
      <c r="F38" s="75"/>
      <c r="H38" s="160" t="s">
        <v>203</v>
      </c>
      <c r="I38" s="9" t="s">
        <v>919</v>
      </c>
    </row>
    <row r="39" spans="1:9" x14ac:dyDescent="0.35">
      <c r="A39" s="74" t="s">
        <v>63</v>
      </c>
      <c r="B39" s="74" t="s">
        <v>214</v>
      </c>
      <c r="C39" s="75" t="s">
        <v>1164</v>
      </c>
      <c r="D39" s="75"/>
      <c r="E39" s="75"/>
      <c r="F39" s="75"/>
      <c r="H39" s="162"/>
      <c r="I39" s="12" t="s">
        <v>918</v>
      </c>
    </row>
    <row r="40" spans="1:9" x14ac:dyDescent="0.35">
      <c r="A40" s="76" t="s">
        <v>36</v>
      </c>
      <c r="B40" s="77" t="s">
        <v>31</v>
      </c>
      <c r="C40" s="76" t="s">
        <v>1165</v>
      </c>
      <c r="D40" s="30" t="s">
        <v>1066</v>
      </c>
      <c r="E40" s="65">
        <v>0.15384615400000001</v>
      </c>
      <c r="F40" s="65">
        <v>0.4</v>
      </c>
      <c r="H40" s="161"/>
      <c r="I40" s="13" t="s">
        <v>917</v>
      </c>
    </row>
    <row r="41" spans="1:9" x14ac:dyDescent="0.35">
      <c r="A41" s="76" t="s">
        <v>95</v>
      </c>
      <c r="B41" s="77" t="s">
        <v>31</v>
      </c>
      <c r="C41" s="76" t="s">
        <v>1165</v>
      </c>
      <c r="D41" s="30" t="s">
        <v>673</v>
      </c>
      <c r="E41" s="65">
        <v>0.18333333299999999</v>
      </c>
      <c r="F41" s="65">
        <v>0.3</v>
      </c>
      <c r="H41" s="160" t="s">
        <v>206</v>
      </c>
      <c r="I41" s="9" t="s">
        <v>913</v>
      </c>
    </row>
    <row r="42" spans="1:9" x14ac:dyDescent="0.35">
      <c r="A42" s="76" t="s">
        <v>998</v>
      </c>
      <c r="B42" s="77" t="s">
        <v>104</v>
      </c>
      <c r="C42" s="76" t="s">
        <v>1165</v>
      </c>
      <c r="D42" s="30" t="s">
        <v>674</v>
      </c>
      <c r="E42" s="65">
        <v>0.37007874000000002</v>
      </c>
      <c r="F42" s="65">
        <v>1</v>
      </c>
      <c r="H42" s="161"/>
      <c r="I42" s="13" t="s">
        <v>914</v>
      </c>
    </row>
    <row r="43" spans="1:9" x14ac:dyDescent="0.35">
      <c r="A43" s="76" t="s">
        <v>999</v>
      </c>
      <c r="B43" s="77" t="s">
        <v>104</v>
      </c>
      <c r="C43" s="76" t="s">
        <v>1165</v>
      </c>
      <c r="D43" s="30" t="s">
        <v>674</v>
      </c>
      <c r="E43" s="65">
        <v>0.407407407</v>
      </c>
      <c r="F43" s="65">
        <v>1</v>
      </c>
      <c r="H43" s="160" t="s">
        <v>211</v>
      </c>
      <c r="I43" s="9" t="s">
        <v>928</v>
      </c>
    </row>
    <row r="44" spans="1:9" x14ac:dyDescent="0.35">
      <c r="A44" s="76" t="s">
        <v>108</v>
      </c>
      <c r="B44" s="77" t="s">
        <v>104</v>
      </c>
      <c r="C44" s="76" t="s">
        <v>1165</v>
      </c>
      <c r="D44" s="30" t="s">
        <v>675</v>
      </c>
      <c r="E44" s="65">
        <v>0.226327945</v>
      </c>
      <c r="F44" s="65">
        <v>0.79</v>
      </c>
      <c r="H44" s="162"/>
      <c r="I44" s="12" t="s">
        <v>926</v>
      </c>
    </row>
    <row r="45" spans="1:9" x14ac:dyDescent="0.35">
      <c r="A45" s="76" t="s">
        <v>108</v>
      </c>
      <c r="B45" s="77" t="s">
        <v>55</v>
      </c>
      <c r="C45" s="76" t="s">
        <v>1165</v>
      </c>
      <c r="D45" s="30" t="s">
        <v>1083</v>
      </c>
      <c r="E45" s="65">
        <v>3.0196276000000001E-2</v>
      </c>
      <c r="F45" s="65">
        <v>0.62</v>
      </c>
      <c r="H45" s="162"/>
      <c r="I45" s="12" t="s">
        <v>924</v>
      </c>
    </row>
    <row r="46" spans="1:9" x14ac:dyDescent="0.35">
      <c r="A46" s="74" t="s">
        <v>78</v>
      </c>
      <c r="B46" s="74" t="s">
        <v>55</v>
      </c>
      <c r="C46" s="75" t="s">
        <v>1164</v>
      </c>
      <c r="D46" s="75"/>
      <c r="E46" s="75"/>
      <c r="F46" s="75"/>
      <c r="H46" s="162"/>
      <c r="I46" s="12" t="s">
        <v>923</v>
      </c>
    </row>
    <row r="47" spans="1:9" x14ac:dyDescent="0.35">
      <c r="A47" s="74" t="s">
        <v>89</v>
      </c>
      <c r="B47" s="74" t="s">
        <v>55</v>
      </c>
      <c r="C47" s="75" t="s">
        <v>1164</v>
      </c>
      <c r="D47" s="75"/>
      <c r="E47" s="75"/>
      <c r="F47" s="75"/>
      <c r="H47" s="162"/>
      <c r="I47" s="12" t="s">
        <v>920</v>
      </c>
    </row>
    <row r="48" spans="1:9" x14ac:dyDescent="0.35">
      <c r="A48" s="74" t="s">
        <v>91</v>
      </c>
      <c r="B48" s="74" t="s">
        <v>55</v>
      </c>
      <c r="C48" s="75" t="s">
        <v>1164</v>
      </c>
      <c r="D48" s="75"/>
      <c r="E48" s="75"/>
      <c r="F48" s="75"/>
      <c r="H48" s="162"/>
      <c r="I48" s="12" t="s">
        <v>919</v>
      </c>
    </row>
    <row r="49" spans="1:9" x14ac:dyDescent="0.35">
      <c r="A49" s="74" t="s">
        <v>95</v>
      </c>
      <c r="B49" s="74" t="s">
        <v>55</v>
      </c>
      <c r="C49" s="75" t="s">
        <v>1164</v>
      </c>
      <c r="D49" s="75"/>
      <c r="E49" s="75"/>
      <c r="F49" s="75"/>
      <c r="H49" s="162"/>
      <c r="I49" s="12" t="s">
        <v>918</v>
      </c>
    </row>
    <row r="50" spans="1:9" x14ac:dyDescent="0.35">
      <c r="A50" s="74" t="s">
        <v>97</v>
      </c>
      <c r="B50" s="74" t="s">
        <v>55</v>
      </c>
      <c r="C50" s="75" t="s">
        <v>1164</v>
      </c>
      <c r="D50" s="75"/>
      <c r="E50" s="75"/>
      <c r="F50" s="75"/>
      <c r="H50" s="162"/>
      <c r="I50" s="12" t="s">
        <v>927</v>
      </c>
    </row>
    <row r="51" spans="1:9" x14ac:dyDescent="0.35">
      <c r="A51" s="74" t="s">
        <v>73</v>
      </c>
      <c r="B51" s="74" t="s">
        <v>55</v>
      </c>
      <c r="C51" s="75" t="s">
        <v>1164</v>
      </c>
      <c r="D51" s="75"/>
      <c r="E51" s="75"/>
      <c r="F51" s="75"/>
      <c r="H51" s="162"/>
      <c r="I51" s="12" t="s">
        <v>925</v>
      </c>
    </row>
    <row r="52" spans="1:9" x14ac:dyDescent="0.35">
      <c r="A52" s="74" t="s">
        <v>75</v>
      </c>
      <c r="B52" s="74" t="s">
        <v>55</v>
      </c>
      <c r="C52" s="75" t="s">
        <v>1164</v>
      </c>
      <c r="D52" s="75"/>
      <c r="E52" s="75"/>
      <c r="F52" s="75"/>
      <c r="H52" s="162"/>
      <c r="I52" s="12" t="s">
        <v>921</v>
      </c>
    </row>
    <row r="53" spans="1:9" x14ac:dyDescent="0.35">
      <c r="A53" s="74" t="s">
        <v>115</v>
      </c>
      <c r="B53" s="74" t="s">
        <v>55</v>
      </c>
      <c r="C53" s="75" t="s">
        <v>1164</v>
      </c>
      <c r="D53" s="75"/>
      <c r="E53" s="75"/>
      <c r="F53" s="75"/>
      <c r="H53" s="162"/>
      <c r="I53" s="12" t="s">
        <v>929</v>
      </c>
    </row>
    <row r="54" spans="1:9" x14ac:dyDescent="0.35">
      <c r="A54" s="74" t="s">
        <v>145</v>
      </c>
      <c r="B54" s="74" t="s">
        <v>55</v>
      </c>
      <c r="C54" s="75" t="s">
        <v>1164</v>
      </c>
      <c r="D54" s="75"/>
      <c r="E54" s="75"/>
      <c r="F54" s="75"/>
      <c r="H54" s="162"/>
      <c r="I54" s="12" t="s">
        <v>781</v>
      </c>
    </row>
    <row r="55" spans="1:9" x14ac:dyDescent="0.35">
      <c r="A55" s="74" t="s">
        <v>6</v>
      </c>
      <c r="B55" s="74" t="s">
        <v>55</v>
      </c>
      <c r="C55" s="75" t="s">
        <v>1164</v>
      </c>
      <c r="D55" s="75"/>
      <c r="E55" s="75"/>
      <c r="F55" s="75"/>
      <c r="H55" s="161"/>
      <c r="I55" s="13" t="s">
        <v>922</v>
      </c>
    </row>
    <row r="56" spans="1:9" x14ac:dyDescent="0.35">
      <c r="A56" s="74" t="s">
        <v>17</v>
      </c>
      <c r="B56" s="74" t="s">
        <v>55</v>
      </c>
      <c r="C56" s="75" t="s">
        <v>1164</v>
      </c>
      <c r="D56" s="75"/>
      <c r="E56" s="75"/>
      <c r="F56" s="75"/>
      <c r="H56" s="160" t="s">
        <v>22</v>
      </c>
      <c r="I56" s="9" t="s">
        <v>774</v>
      </c>
    </row>
    <row r="57" spans="1:9" x14ac:dyDescent="0.35">
      <c r="A57" s="74" t="s">
        <v>108</v>
      </c>
      <c r="B57" s="74" t="s">
        <v>55</v>
      </c>
      <c r="C57" s="75" t="s">
        <v>1164</v>
      </c>
      <c r="D57" s="75"/>
      <c r="E57" s="75"/>
      <c r="F57" s="75"/>
      <c r="H57" s="162"/>
      <c r="I57" s="12"/>
    </row>
    <row r="58" spans="1:9" x14ac:dyDescent="0.35">
      <c r="A58" s="74" t="s">
        <v>113</v>
      </c>
      <c r="B58" s="74" t="s">
        <v>55</v>
      </c>
      <c r="C58" s="75" t="s">
        <v>1164</v>
      </c>
      <c r="D58" s="75"/>
      <c r="E58" s="75"/>
      <c r="F58" s="75"/>
      <c r="H58" s="162"/>
      <c r="I58" s="12"/>
    </row>
    <row r="59" spans="1:9" x14ac:dyDescent="0.35">
      <c r="A59" s="74" t="s">
        <v>81</v>
      </c>
      <c r="B59" s="74" t="s">
        <v>55</v>
      </c>
      <c r="C59" s="75" t="s">
        <v>1164</v>
      </c>
      <c r="D59" s="75"/>
      <c r="E59" s="75"/>
      <c r="F59" s="75"/>
      <c r="H59" s="162"/>
      <c r="I59" s="12"/>
    </row>
    <row r="60" spans="1:9" x14ac:dyDescent="0.35">
      <c r="A60" s="74" t="s">
        <v>78</v>
      </c>
      <c r="B60" s="74" t="s">
        <v>238</v>
      </c>
      <c r="C60" s="75" t="s">
        <v>1164</v>
      </c>
      <c r="D60" s="75"/>
      <c r="E60" s="75"/>
      <c r="F60" s="75"/>
      <c r="H60" s="162"/>
      <c r="I60" s="12"/>
    </row>
    <row r="61" spans="1:9" x14ac:dyDescent="0.35">
      <c r="A61" s="74" t="s">
        <v>100</v>
      </c>
      <c r="B61" s="74" t="s">
        <v>179</v>
      </c>
      <c r="C61" s="75" t="s">
        <v>1164</v>
      </c>
      <c r="D61" s="75"/>
      <c r="E61" s="75"/>
      <c r="F61" s="75"/>
      <c r="H61" s="162"/>
      <c r="I61" s="12"/>
    </row>
    <row r="62" spans="1:9" x14ac:dyDescent="0.35">
      <c r="A62" s="74" t="s">
        <v>28</v>
      </c>
      <c r="B62" s="74" t="s">
        <v>179</v>
      </c>
      <c r="C62" s="75" t="s">
        <v>1164</v>
      </c>
      <c r="D62" s="75"/>
      <c r="E62" s="75"/>
      <c r="F62" s="75"/>
      <c r="H62" s="162"/>
      <c r="I62" s="12"/>
    </row>
    <row r="63" spans="1:9" x14ac:dyDescent="0.35">
      <c r="A63" s="74" t="s">
        <v>103</v>
      </c>
      <c r="B63" s="74" t="s">
        <v>179</v>
      </c>
      <c r="C63" s="75" t="s">
        <v>1164</v>
      </c>
      <c r="D63" s="75"/>
      <c r="E63" s="75"/>
      <c r="F63" s="75"/>
      <c r="H63" s="161"/>
      <c r="I63" s="12"/>
    </row>
    <row r="64" spans="1:9" x14ac:dyDescent="0.35">
      <c r="A64" s="74" t="s">
        <v>64</v>
      </c>
      <c r="B64" s="74" t="s">
        <v>181</v>
      </c>
      <c r="C64" s="75" t="s">
        <v>1164</v>
      </c>
      <c r="D64" s="75"/>
      <c r="E64" s="75"/>
      <c r="F64" s="75"/>
      <c r="H64" s="160" t="s">
        <v>41</v>
      </c>
      <c r="I64" s="9" t="s">
        <v>790</v>
      </c>
    </row>
    <row r="65" spans="1:9" x14ac:dyDescent="0.35">
      <c r="A65" s="74" t="s">
        <v>70</v>
      </c>
      <c r="B65" s="74" t="s">
        <v>181</v>
      </c>
      <c r="C65" s="75" t="s">
        <v>1164</v>
      </c>
      <c r="D65" s="75"/>
      <c r="E65" s="75"/>
      <c r="F65" s="75"/>
      <c r="H65" s="161"/>
      <c r="I65" s="13"/>
    </row>
    <row r="66" spans="1:9" x14ac:dyDescent="0.35">
      <c r="A66" s="74" t="s">
        <v>97</v>
      </c>
      <c r="B66" s="74" t="s">
        <v>12</v>
      </c>
      <c r="C66" s="75" t="s">
        <v>1164</v>
      </c>
      <c r="D66" s="75"/>
      <c r="E66" s="75"/>
      <c r="F66" s="75"/>
      <c r="H66" s="160" t="s">
        <v>214</v>
      </c>
      <c r="I66" s="9" t="s">
        <v>930</v>
      </c>
    </row>
    <row r="67" spans="1:9" x14ac:dyDescent="0.35">
      <c r="A67" s="74" t="s">
        <v>89</v>
      </c>
      <c r="B67" s="74" t="s">
        <v>256</v>
      </c>
      <c r="C67" s="75" t="s">
        <v>1164</v>
      </c>
      <c r="D67" s="75"/>
      <c r="E67" s="75"/>
      <c r="F67" s="75"/>
      <c r="H67" s="161"/>
      <c r="I67" s="13"/>
    </row>
    <row r="68" spans="1:9" x14ac:dyDescent="0.35">
      <c r="A68" s="76" t="s">
        <v>115</v>
      </c>
      <c r="B68" s="77" t="s">
        <v>18</v>
      </c>
      <c r="C68" s="76" t="s">
        <v>1165</v>
      </c>
      <c r="D68" s="30" t="s">
        <v>684</v>
      </c>
      <c r="E68" s="65">
        <v>6.6945607000000004E-2</v>
      </c>
      <c r="F68" s="65">
        <v>0.25</v>
      </c>
      <c r="H68" s="160" t="s">
        <v>31</v>
      </c>
      <c r="I68" s="9" t="s">
        <v>779</v>
      </c>
    </row>
    <row r="69" spans="1:9" x14ac:dyDescent="0.35">
      <c r="A69" s="74" t="s">
        <v>99</v>
      </c>
      <c r="B69" s="74" t="s">
        <v>18</v>
      </c>
      <c r="C69" s="75" t="s">
        <v>1164</v>
      </c>
      <c r="D69" s="75"/>
      <c r="E69" s="75"/>
      <c r="F69" s="75"/>
      <c r="H69" s="162"/>
      <c r="I69" s="12" t="s">
        <v>780</v>
      </c>
    </row>
    <row r="70" spans="1:9" x14ac:dyDescent="0.35">
      <c r="A70" s="76" t="s">
        <v>115</v>
      </c>
      <c r="B70" s="77" t="s">
        <v>86</v>
      </c>
      <c r="C70" s="76" t="s">
        <v>1165</v>
      </c>
      <c r="D70" s="30" t="s">
        <v>686</v>
      </c>
      <c r="E70" s="65">
        <v>0.39130434800000002</v>
      </c>
      <c r="F70" s="65">
        <v>1</v>
      </c>
      <c r="H70" s="161"/>
      <c r="I70" s="13"/>
    </row>
    <row r="71" spans="1:9" x14ac:dyDescent="0.35">
      <c r="A71" s="76" t="s">
        <v>145</v>
      </c>
      <c r="B71" s="77" t="s">
        <v>86</v>
      </c>
      <c r="C71" s="76" t="s">
        <v>1165</v>
      </c>
      <c r="D71" s="30" t="s">
        <v>686</v>
      </c>
      <c r="E71" s="65">
        <v>0.15</v>
      </c>
      <c r="F71" s="65">
        <v>0.7</v>
      </c>
      <c r="H71" s="160" t="s">
        <v>104</v>
      </c>
      <c r="I71" s="12" t="s">
        <v>870</v>
      </c>
    </row>
    <row r="72" spans="1:9" x14ac:dyDescent="0.35">
      <c r="A72" s="74" t="s">
        <v>92</v>
      </c>
      <c r="B72" s="74" t="s">
        <v>155</v>
      </c>
      <c r="C72" s="75" t="s">
        <v>1164</v>
      </c>
      <c r="D72" s="75"/>
      <c r="E72" s="75"/>
      <c r="F72" s="75"/>
      <c r="H72" s="162"/>
      <c r="I72" s="12" t="s">
        <v>871</v>
      </c>
    </row>
    <row r="73" spans="1:9" x14ac:dyDescent="0.35">
      <c r="A73" s="74" t="s">
        <v>94</v>
      </c>
      <c r="B73" s="74" t="s">
        <v>155</v>
      </c>
      <c r="C73" s="75" t="s">
        <v>1164</v>
      </c>
      <c r="D73" s="75"/>
      <c r="E73" s="75"/>
      <c r="F73" s="75"/>
      <c r="H73" s="162"/>
      <c r="I73" s="12" t="s">
        <v>873</v>
      </c>
    </row>
    <row r="74" spans="1:9" x14ac:dyDescent="0.35">
      <c r="A74" s="74" t="s">
        <v>89</v>
      </c>
      <c r="B74" s="74" t="s">
        <v>288</v>
      </c>
      <c r="C74" s="75" t="s">
        <v>1164</v>
      </c>
      <c r="D74" s="75"/>
      <c r="E74" s="75"/>
      <c r="F74" s="75"/>
      <c r="H74" s="162"/>
      <c r="I74" s="12" t="s">
        <v>872</v>
      </c>
    </row>
    <row r="75" spans="1:9" x14ac:dyDescent="0.35">
      <c r="A75" s="74" t="s">
        <v>100</v>
      </c>
      <c r="B75" s="74" t="s">
        <v>128</v>
      </c>
      <c r="C75" s="75" t="s">
        <v>1164</v>
      </c>
      <c r="D75" s="75"/>
      <c r="E75" s="75"/>
      <c r="F75" s="75"/>
      <c r="H75" s="161"/>
      <c r="I75" s="13" t="s">
        <v>874</v>
      </c>
    </row>
    <row r="76" spans="1:9" x14ac:dyDescent="0.35">
      <c r="A76" s="74" t="s">
        <v>100</v>
      </c>
      <c r="B76" s="74" t="s">
        <v>178</v>
      </c>
      <c r="C76" s="75" t="s">
        <v>1164</v>
      </c>
      <c r="D76" s="75"/>
      <c r="E76" s="75"/>
      <c r="F76" s="75"/>
      <c r="H76" s="160" t="s">
        <v>55</v>
      </c>
      <c r="I76" s="14" t="s">
        <v>804</v>
      </c>
    </row>
    <row r="77" spans="1:9" x14ac:dyDescent="0.35">
      <c r="A77" s="74" t="s">
        <v>58</v>
      </c>
      <c r="B77" s="74" t="s">
        <v>307</v>
      </c>
      <c r="C77" s="75" t="s">
        <v>1164</v>
      </c>
      <c r="D77" s="75"/>
      <c r="E77" s="75"/>
      <c r="F77" s="75"/>
      <c r="H77" s="162"/>
      <c r="I77" s="15" t="s">
        <v>811</v>
      </c>
    </row>
    <row r="78" spans="1:9" x14ac:dyDescent="0.35">
      <c r="A78" s="74" t="s">
        <v>95</v>
      </c>
      <c r="B78" s="74" t="s">
        <v>307</v>
      </c>
      <c r="C78" s="75" t="s">
        <v>1164</v>
      </c>
      <c r="D78" s="75"/>
      <c r="E78" s="75"/>
      <c r="F78" s="75"/>
      <c r="H78" s="162"/>
      <c r="I78" s="15" t="s">
        <v>809</v>
      </c>
    </row>
    <row r="79" spans="1:9" x14ac:dyDescent="0.35">
      <c r="A79" s="74" t="s">
        <v>97</v>
      </c>
      <c r="B79" s="74" t="s">
        <v>307</v>
      </c>
      <c r="C79" s="75" t="s">
        <v>1164</v>
      </c>
      <c r="D79" s="75"/>
      <c r="E79" s="75"/>
      <c r="F79" s="75"/>
      <c r="H79" s="162"/>
      <c r="I79" s="15" t="s">
        <v>801</v>
      </c>
    </row>
    <row r="80" spans="1:9" x14ac:dyDescent="0.35">
      <c r="A80" s="74" t="s">
        <v>63</v>
      </c>
      <c r="B80" s="74" t="s">
        <v>307</v>
      </c>
      <c r="C80" s="75" t="s">
        <v>1164</v>
      </c>
      <c r="D80" s="75"/>
      <c r="E80" s="75"/>
      <c r="F80" s="75"/>
      <c r="H80" s="162"/>
      <c r="I80" s="15" t="s">
        <v>799</v>
      </c>
    </row>
    <row r="81" spans="1:9" x14ac:dyDescent="0.35">
      <c r="A81" s="74" t="s">
        <v>64</v>
      </c>
      <c r="B81" s="74" t="s">
        <v>307</v>
      </c>
      <c r="C81" s="75" t="s">
        <v>1164</v>
      </c>
      <c r="D81" s="75"/>
      <c r="E81" s="75"/>
      <c r="F81" s="75"/>
      <c r="H81" s="162"/>
      <c r="I81" s="15" t="s">
        <v>813</v>
      </c>
    </row>
    <row r="82" spans="1:9" x14ac:dyDescent="0.35">
      <c r="A82" s="74" t="s">
        <v>70</v>
      </c>
      <c r="B82" s="74" t="s">
        <v>307</v>
      </c>
      <c r="C82" s="75" t="s">
        <v>1164</v>
      </c>
      <c r="D82" s="75"/>
      <c r="E82" s="75"/>
      <c r="F82" s="75"/>
      <c r="H82" s="162"/>
      <c r="I82" s="15" t="s">
        <v>805</v>
      </c>
    </row>
    <row r="83" spans="1:9" x14ac:dyDescent="0.35">
      <c r="A83" s="74" t="s">
        <v>92</v>
      </c>
      <c r="B83" s="74" t="s">
        <v>307</v>
      </c>
      <c r="C83" s="75" t="s">
        <v>1164</v>
      </c>
      <c r="D83" s="75"/>
      <c r="E83" s="75"/>
      <c r="F83" s="75"/>
      <c r="H83" s="162"/>
      <c r="I83" s="15" t="s">
        <v>803</v>
      </c>
    </row>
    <row r="84" spans="1:9" x14ac:dyDescent="0.35">
      <c r="A84" s="74" t="s">
        <v>36</v>
      </c>
      <c r="B84" s="74" t="s">
        <v>307</v>
      </c>
      <c r="C84" s="75" t="s">
        <v>1164</v>
      </c>
      <c r="D84" s="75"/>
      <c r="E84" s="75"/>
      <c r="F84" s="75"/>
      <c r="H84" s="162"/>
      <c r="I84" s="15" t="s">
        <v>802</v>
      </c>
    </row>
    <row r="85" spans="1:9" x14ac:dyDescent="0.35">
      <c r="A85" s="74" t="s">
        <v>40</v>
      </c>
      <c r="B85" s="74" t="s">
        <v>307</v>
      </c>
      <c r="C85" s="75" t="s">
        <v>1164</v>
      </c>
      <c r="D85" s="75"/>
      <c r="E85" s="75"/>
      <c r="F85" s="75"/>
      <c r="H85" s="162"/>
      <c r="I85" s="15" t="s">
        <v>806</v>
      </c>
    </row>
    <row r="86" spans="1:9" x14ac:dyDescent="0.35">
      <c r="A86" s="74" t="s">
        <v>42</v>
      </c>
      <c r="B86" s="74" t="s">
        <v>307</v>
      </c>
      <c r="C86" s="75" t="s">
        <v>1164</v>
      </c>
      <c r="D86" s="75"/>
      <c r="E86" s="75"/>
      <c r="F86" s="75"/>
      <c r="H86" s="162"/>
      <c r="I86" s="15" t="s">
        <v>808</v>
      </c>
    </row>
    <row r="87" spans="1:9" x14ac:dyDescent="0.35">
      <c r="A87" s="74" t="s">
        <v>115</v>
      </c>
      <c r="B87" s="74" t="s">
        <v>307</v>
      </c>
      <c r="C87" s="75" t="s">
        <v>1164</v>
      </c>
      <c r="D87" s="75"/>
      <c r="E87" s="75"/>
      <c r="F87" s="75"/>
      <c r="H87" s="162"/>
      <c r="I87" s="15" t="s">
        <v>812</v>
      </c>
    </row>
    <row r="88" spans="1:9" x14ac:dyDescent="0.35">
      <c r="A88" s="74" t="s">
        <v>145</v>
      </c>
      <c r="B88" s="74" t="s">
        <v>307</v>
      </c>
      <c r="C88" s="75" t="s">
        <v>1164</v>
      </c>
      <c r="D88" s="75"/>
      <c r="E88" s="75"/>
      <c r="F88" s="75"/>
      <c r="H88" s="162"/>
      <c r="I88" s="15" t="s">
        <v>800</v>
      </c>
    </row>
    <row r="89" spans="1:9" x14ac:dyDescent="0.35">
      <c r="A89" s="74" t="s">
        <v>108</v>
      </c>
      <c r="B89" s="74" t="s">
        <v>307</v>
      </c>
      <c r="C89" s="75" t="s">
        <v>1164</v>
      </c>
      <c r="D89" s="75"/>
      <c r="E89" s="75"/>
      <c r="F89" s="75"/>
      <c r="H89" s="162"/>
      <c r="I89" s="15" t="s">
        <v>797</v>
      </c>
    </row>
    <row r="90" spans="1:9" x14ac:dyDescent="0.35">
      <c r="A90" s="74" t="s">
        <v>113</v>
      </c>
      <c r="B90" s="74" t="s">
        <v>307</v>
      </c>
      <c r="C90" s="75" t="s">
        <v>1164</v>
      </c>
      <c r="D90" s="75"/>
      <c r="E90" s="75"/>
      <c r="F90" s="75"/>
      <c r="H90" s="162"/>
      <c r="I90" s="15" t="s">
        <v>798</v>
      </c>
    </row>
    <row r="91" spans="1:9" x14ac:dyDescent="0.35">
      <c r="A91" s="74" t="s">
        <v>78</v>
      </c>
      <c r="B91" s="74" t="s">
        <v>25</v>
      </c>
      <c r="C91" s="75" t="s">
        <v>1164</v>
      </c>
      <c r="D91" s="75"/>
      <c r="E91" s="75"/>
      <c r="F91" s="75"/>
      <c r="H91" s="162"/>
      <c r="I91" s="15" t="s">
        <v>807</v>
      </c>
    </row>
    <row r="92" spans="1:9" x14ac:dyDescent="0.35">
      <c r="A92" s="74" t="s">
        <v>81</v>
      </c>
      <c r="B92" s="74" t="s">
        <v>25</v>
      </c>
      <c r="C92" s="75" t="s">
        <v>1164</v>
      </c>
      <c r="D92" s="75"/>
      <c r="E92" s="75"/>
      <c r="F92" s="75"/>
      <c r="H92" s="162"/>
      <c r="I92" s="15" t="s">
        <v>796</v>
      </c>
    </row>
    <row r="93" spans="1:9" x14ac:dyDescent="0.35">
      <c r="A93" s="74" t="s">
        <v>92</v>
      </c>
      <c r="B93" s="74" t="s">
        <v>312</v>
      </c>
      <c r="C93" s="75" t="s">
        <v>1164</v>
      </c>
      <c r="D93" s="75"/>
      <c r="E93" s="75"/>
      <c r="F93" s="75"/>
      <c r="H93" s="161"/>
      <c r="I93" s="16" t="s">
        <v>810</v>
      </c>
    </row>
    <row r="94" spans="1:9" x14ac:dyDescent="0.35">
      <c r="A94" s="74" t="s">
        <v>98</v>
      </c>
      <c r="B94" s="74" t="s">
        <v>312</v>
      </c>
      <c r="C94" s="75" t="s">
        <v>1166</v>
      </c>
      <c r="D94" s="75"/>
      <c r="E94" s="75"/>
      <c r="F94" s="75"/>
      <c r="H94" s="160" t="s">
        <v>238</v>
      </c>
      <c r="I94" s="9" t="s">
        <v>801</v>
      </c>
    </row>
    <row r="95" spans="1:9" x14ac:dyDescent="0.35">
      <c r="A95" s="74" t="s">
        <v>94</v>
      </c>
      <c r="B95" s="74" t="s">
        <v>312</v>
      </c>
      <c r="C95" s="75" t="s">
        <v>1164</v>
      </c>
      <c r="D95" s="75"/>
      <c r="E95" s="75"/>
      <c r="F95" s="75"/>
      <c r="H95" s="162"/>
      <c r="I95" s="12" t="s">
        <v>802</v>
      </c>
    </row>
    <row r="96" spans="1:9" x14ac:dyDescent="0.35">
      <c r="A96" s="74" t="s">
        <v>100</v>
      </c>
      <c r="B96" s="74" t="s">
        <v>114</v>
      </c>
      <c r="C96" s="75" t="s">
        <v>1164</v>
      </c>
      <c r="D96" s="75"/>
      <c r="E96" s="75"/>
      <c r="F96" s="75"/>
      <c r="H96" s="162"/>
      <c r="I96" s="12" t="s">
        <v>808</v>
      </c>
    </row>
    <row r="97" spans="1:9" x14ac:dyDescent="0.35">
      <c r="A97" s="74" t="s">
        <v>103</v>
      </c>
      <c r="B97" s="74" t="s">
        <v>114</v>
      </c>
      <c r="C97" s="75" t="s">
        <v>1164</v>
      </c>
      <c r="D97" s="75"/>
      <c r="E97" s="75"/>
      <c r="F97" s="75"/>
      <c r="H97" s="162"/>
      <c r="I97" s="12" t="s">
        <v>930</v>
      </c>
    </row>
    <row r="98" spans="1:9" x14ac:dyDescent="0.35">
      <c r="A98" s="76" t="s">
        <v>98</v>
      </c>
      <c r="B98" s="77" t="s">
        <v>56</v>
      </c>
      <c r="C98" s="76" t="s">
        <v>1165</v>
      </c>
      <c r="D98" s="30" t="s">
        <v>1103</v>
      </c>
      <c r="E98" s="65">
        <v>0.26417525800000002</v>
      </c>
      <c r="F98" s="65">
        <v>0.96</v>
      </c>
      <c r="H98" s="161"/>
      <c r="I98" s="13" t="s">
        <v>807</v>
      </c>
    </row>
    <row r="99" spans="1:9" x14ac:dyDescent="0.35">
      <c r="A99" s="76" t="s">
        <v>99</v>
      </c>
      <c r="B99" s="77" t="s">
        <v>56</v>
      </c>
      <c r="C99" s="76" t="s">
        <v>1165</v>
      </c>
      <c r="D99" s="30" t="s">
        <v>1103</v>
      </c>
      <c r="E99" s="65">
        <v>1.4989293000000001E-2</v>
      </c>
      <c r="F99" s="65">
        <v>0.04</v>
      </c>
      <c r="H99" s="160" t="s">
        <v>179</v>
      </c>
      <c r="I99" s="9" t="s">
        <v>931</v>
      </c>
    </row>
    <row r="100" spans="1:9" x14ac:dyDescent="0.35">
      <c r="A100" s="78" t="s">
        <v>97</v>
      </c>
      <c r="B100" s="78" t="s">
        <v>56</v>
      </c>
      <c r="C100" s="79" t="s">
        <v>1164</v>
      </c>
      <c r="D100" s="79"/>
      <c r="E100" s="79"/>
      <c r="F100" s="79"/>
      <c r="H100" s="161"/>
      <c r="I100" s="13"/>
    </row>
    <row r="101" spans="1:9" x14ac:dyDescent="0.35">
      <c r="A101" s="74" t="s">
        <v>100</v>
      </c>
      <c r="B101" s="74" t="s">
        <v>177</v>
      </c>
      <c r="C101" s="75" t="s">
        <v>1164</v>
      </c>
      <c r="D101" s="75"/>
      <c r="E101" s="75"/>
      <c r="F101" s="75"/>
      <c r="H101" s="160" t="s">
        <v>181</v>
      </c>
      <c r="I101" s="9" t="s">
        <v>862</v>
      </c>
    </row>
    <row r="102" spans="1:9" x14ac:dyDescent="0.35">
      <c r="A102" s="76" t="s">
        <v>64</v>
      </c>
      <c r="B102" s="77" t="s">
        <v>67</v>
      </c>
      <c r="C102" s="76" t="s">
        <v>1165</v>
      </c>
      <c r="D102" s="30" t="s">
        <v>697</v>
      </c>
      <c r="E102" s="65">
        <v>0.87755101999999996</v>
      </c>
      <c r="F102" s="65">
        <v>1</v>
      </c>
      <c r="H102" s="162"/>
      <c r="I102" s="12" t="s">
        <v>880</v>
      </c>
    </row>
    <row r="103" spans="1:9" x14ac:dyDescent="0.35">
      <c r="A103" s="76" t="s">
        <v>70</v>
      </c>
      <c r="B103" s="77" t="s">
        <v>67</v>
      </c>
      <c r="C103" s="76" t="s">
        <v>1165</v>
      </c>
      <c r="D103" s="30" t="s">
        <v>697</v>
      </c>
      <c r="E103" s="65">
        <v>0.63749999999999996</v>
      </c>
      <c r="F103" s="65">
        <v>1</v>
      </c>
      <c r="H103" s="162"/>
      <c r="I103" s="12" t="s">
        <v>735</v>
      </c>
    </row>
    <row r="104" spans="1:9" x14ac:dyDescent="0.35">
      <c r="A104" s="76" t="s">
        <v>89</v>
      </c>
      <c r="B104" s="77" t="s">
        <v>67</v>
      </c>
      <c r="C104" s="76" t="s">
        <v>1165</v>
      </c>
      <c r="D104" s="30" t="s">
        <v>697</v>
      </c>
      <c r="E104" s="65">
        <v>0.49854227400000001</v>
      </c>
      <c r="F104" s="65">
        <v>1</v>
      </c>
      <c r="H104" s="162"/>
      <c r="I104" s="12" t="s">
        <v>736</v>
      </c>
    </row>
    <row r="105" spans="1:9" x14ac:dyDescent="0.35">
      <c r="A105" s="76" t="s">
        <v>91</v>
      </c>
      <c r="B105" s="77" t="s">
        <v>67</v>
      </c>
      <c r="C105" s="76" t="s">
        <v>1165</v>
      </c>
      <c r="D105" s="30" t="s">
        <v>697</v>
      </c>
      <c r="E105" s="65">
        <v>0.28169014100000001</v>
      </c>
      <c r="F105" s="65">
        <v>0.9</v>
      </c>
      <c r="H105" s="162"/>
      <c r="I105" s="12" t="s">
        <v>738</v>
      </c>
    </row>
    <row r="106" spans="1:9" x14ac:dyDescent="0.35">
      <c r="A106" s="76" t="s">
        <v>108</v>
      </c>
      <c r="B106" s="77" t="s">
        <v>67</v>
      </c>
      <c r="C106" s="76" t="s">
        <v>1165</v>
      </c>
      <c r="D106" s="30" t="s">
        <v>698</v>
      </c>
      <c r="E106" s="65">
        <v>0.133333333</v>
      </c>
      <c r="F106" s="65">
        <v>0.6</v>
      </c>
      <c r="H106" s="162"/>
      <c r="I106" s="12" t="s">
        <v>818</v>
      </c>
    </row>
    <row r="107" spans="1:9" x14ac:dyDescent="0.35">
      <c r="A107" s="76" t="s">
        <v>113</v>
      </c>
      <c r="B107" s="77" t="s">
        <v>67</v>
      </c>
      <c r="C107" s="76" t="s">
        <v>1165</v>
      </c>
      <c r="D107" s="30" t="s">
        <v>698</v>
      </c>
      <c r="E107" s="65">
        <v>1.4492754E-2</v>
      </c>
      <c r="F107" s="65">
        <v>0.03</v>
      </c>
      <c r="H107" s="162"/>
      <c r="I107" s="12" t="s">
        <v>742</v>
      </c>
    </row>
    <row r="108" spans="1:9" x14ac:dyDescent="0.35">
      <c r="A108" s="74" t="s">
        <v>95</v>
      </c>
      <c r="B108" s="74" t="s">
        <v>67</v>
      </c>
      <c r="C108" s="79" t="s">
        <v>1164</v>
      </c>
      <c r="D108" s="79"/>
      <c r="E108" s="79"/>
      <c r="F108" s="79"/>
      <c r="H108" s="162"/>
      <c r="I108" s="12" t="s">
        <v>744</v>
      </c>
    </row>
    <row r="109" spans="1:9" x14ac:dyDescent="0.35">
      <c r="A109" s="74" t="s">
        <v>97</v>
      </c>
      <c r="B109" s="74" t="s">
        <v>67</v>
      </c>
      <c r="C109" s="75" t="s">
        <v>1164</v>
      </c>
      <c r="D109" s="75"/>
      <c r="E109" s="75"/>
      <c r="F109" s="75"/>
      <c r="H109" s="162"/>
      <c r="I109" s="12" t="s">
        <v>931</v>
      </c>
    </row>
    <row r="110" spans="1:9" x14ac:dyDescent="0.35">
      <c r="A110" s="74" t="s">
        <v>46</v>
      </c>
      <c r="B110" s="74" t="s">
        <v>176</v>
      </c>
      <c r="C110" s="75" t="s">
        <v>1164</v>
      </c>
      <c r="D110" s="75"/>
      <c r="E110" s="75"/>
      <c r="F110" s="75"/>
      <c r="H110" s="162"/>
      <c r="I110" s="12" t="s">
        <v>853</v>
      </c>
    </row>
    <row r="111" spans="1:9" x14ac:dyDescent="0.35">
      <c r="A111" s="74" t="s">
        <v>52</v>
      </c>
      <c r="B111" s="74" t="s">
        <v>176</v>
      </c>
      <c r="C111" s="75" t="s">
        <v>1164</v>
      </c>
      <c r="D111" s="75"/>
      <c r="E111" s="75"/>
      <c r="F111" s="75"/>
      <c r="H111" s="162"/>
      <c r="I111" s="12" t="s">
        <v>745</v>
      </c>
    </row>
    <row r="112" spans="1:9" x14ac:dyDescent="0.35">
      <c r="A112" s="76" t="s">
        <v>100</v>
      </c>
      <c r="B112" s="77" t="s">
        <v>102</v>
      </c>
      <c r="C112" s="76" t="s">
        <v>1165</v>
      </c>
      <c r="D112" s="30" t="s">
        <v>1109</v>
      </c>
      <c r="E112" s="65">
        <v>7.0796460000000005E-2</v>
      </c>
      <c r="F112" s="65">
        <v>0.28999999999999998</v>
      </c>
      <c r="H112" s="162"/>
      <c r="I112" s="12" t="s">
        <v>932</v>
      </c>
    </row>
    <row r="113" spans="1:9" x14ac:dyDescent="0.35">
      <c r="A113" s="74" t="s">
        <v>78</v>
      </c>
      <c r="B113" s="74" t="s">
        <v>335</v>
      </c>
      <c r="C113" s="75" t="s">
        <v>1164</v>
      </c>
      <c r="D113" s="75"/>
      <c r="E113" s="75"/>
      <c r="F113" s="75"/>
      <c r="H113" s="161"/>
      <c r="I113" s="13" t="s">
        <v>816</v>
      </c>
    </row>
    <row r="114" spans="1:9" x14ac:dyDescent="0.35">
      <c r="A114" s="74" t="s">
        <v>36</v>
      </c>
      <c r="B114" s="74" t="s">
        <v>163</v>
      </c>
      <c r="C114" s="75" t="s">
        <v>1164</v>
      </c>
      <c r="D114" s="75"/>
      <c r="E114" s="75"/>
      <c r="F114" s="75"/>
      <c r="H114" s="167" t="s">
        <v>12</v>
      </c>
      <c r="I114" s="9" t="s">
        <v>732</v>
      </c>
    </row>
    <row r="115" spans="1:9" x14ac:dyDescent="0.35">
      <c r="A115" s="76" t="s">
        <v>115</v>
      </c>
      <c r="B115" s="77" t="s">
        <v>134</v>
      </c>
      <c r="C115" s="76" t="s">
        <v>1165</v>
      </c>
      <c r="D115" s="30" t="s">
        <v>703</v>
      </c>
      <c r="E115" s="65">
        <v>7.0866141999999993E-2</v>
      </c>
      <c r="F115" s="65">
        <v>0.12</v>
      </c>
      <c r="H115" s="167"/>
      <c r="I115" s="12" t="s">
        <v>733</v>
      </c>
    </row>
    <row r="116" spans="1:9" x14ac:dyDescent="0.35">
      <c r="A116" s="74" t="s">
        <v>92</v>
      </c>
      <c r="B116" s="74" t="s">
        <v>347</v>
      </c>
      <c r="C116" s="75" t="s">
        <v>1164</v>
      </c>
      <c r="D116" s="75"/>
      <c r="E116" s="75"/>
      <c r="F116" s="75"/>
      <c r="H116" s="167"/>
      <c r="I116" s="12" t="s">
        <v>734</v>
      </c>
    </row>
    <row r="117" spans="1:9" x14ac:dyDescent="0.35">
      <c r="A117" s="74" t="s">
        <v>94</v>
      </c>
      <c r="B117" s="74" t="s">
        <v>347</v>
      </c>
      <c r="C117" s="75" t="s">
        <v>1164</v>
      </c>
      <c r="D117" s="75"/>
      <c r="E117" s="75"/>
      <c r="F117" s="75"/>
      <c r="H117" s="167"/>
      <c r="I117" s="12" t="s">
        <v>735</v>
      </c>
    </row>
    <row r="118" spans="1:9" x14ac:dyDescent="0.35">
      <c r="A118" s="74" t="s">
        <v>78</v>
      </c>
      <c r="B118" s="74" t="s">
        <v>135</v>
      </c>
      <c r="C118" s="75" t="s">
        <v>1164</v>
      </c>
      <c r="D118" s="75"/>
      <c r="E118" s="75"/>
      <c r="F118" s="75"/>
      <c r="H118" s="167"/>
      <c r="I118" s="12" t="s">
        <v>736</v>
      </c>
    </row>
    <row r="119" spans="1:9" x14ac:dyDescent="0.35">
      <c r="A119" s="74" t="s">
        <v>95</v>
      </c>
      <c r="B119" s="74" t="s">
        <v>135</v>
      </c>
      <c r="C119" s="75" t="s">
        <v>1164</v>
      </c>
      <c r="D119" s="75"/>
      <c r="E119" s="75"/>
      <c r="F119" s="75"/>
      <c r="H119" s="167"/>
      <c r="I119" s="12" t="s">
        <v>737</v>
      </c>
    </row>
    <row r="120" spans="1:9" x14ac:dyDescent="0.35">
      <c r="A120" s="74" t="s">
        <v>97</v>
      </c>
      <c r="B120" s="74" t="s">
        <v>135</v>
      </c>
      <c r="C120" s="75" t="s">
        <v>1164</v>
      </c>
      <c r="D120" s="75"/>
      <c r="E120" s="75"/>
      <c r="F120" s="75"/>
      <c r="H120" s="167"/>
      <c r="I120" s="12" t="s">
        <v>738</v>
      </c>
    </row>
    <row r="121" spans="1:9" x14ac:dyDescent="0.35">
      <c r="A121" s="76" t="s">
        <v>990</v>
      </c>
      <c r="B121" s="77" t="s">
        <v>62</v>
      </c>
      <c r="C121" s="76" t="s">
        <v>1165</v>
      </c>
      <c r="D121" s="30" t="s">
        <v>1124</v>
      </c>
      <c r="E121" s="65">
        <v>0.133333333</v>
      </c>
      <c r="F121" s="65">
        <v>0.47</v>
      </c>
      <c r="H121" s="167"/>
      <c r="I121" s="12" t="s">
        <v>739</v>
      </c>
    </row>
    <row r="122" spans="1:9" x14ac:dyDescent="0.35">
      <c r="A122" s="74" t="s">
        <v>100</v>
      </c>
      <c r="B122" s="74" t="s">
        <v>171</v>
      </c>
      <c r="C122" s="75" t="s">
        <v>1164</v>
      </c>
      <c r="D122" s="75"/>
      <c r="E122" s="75"/>
      <c r="F122" s="75"/>
      <c r="H122" s="167"/>
      <c r="I122" s="12" t="s">
        <v>731</v>
      </c>
    </row>
    <row r="123" spans="1:9" x14ac:dyDescent="0.35">
      <c r="A123" s="74" t="s">
        <v>103</v>
      </c>
      <c r="B123" s="74" t="s">
        <v>171</v>
      </c>
      <c r="C123" s="75" t="s">
        <v>1164</v>
      </c>
      <c r="D123" s="75"/>
      <c r="E123" s="75"/>
      <c r="F123" s="75"/>
      <c r="H123" s="167"/>
      <c r="I123" s="12" t="s">
        <v>740</v>
      </c>
    </row>
    <row r="124" spans="1:9" x14ac:dyDescent="0.35">
      <c r="A124" s="74" t="s">
        <v>46</v>
      </c>
      <c r="B124" s="74" t="s">
        <v>380</v>
      </c>
      <c r="C124" s="75" t="s">
        <v>1164</v>
      </c>
      <c r="D124" s="75"/>
      <c r="E124" s="75"/>
      <c r="F124" s="75"/>
      <c r="H124" s="167"/>
      <c r="I124" s="12" t="s">
        <v>741</v>
      </c>
    </row>
    <row r="125" spans="1:9" x14ac:dyDescent="0.35">
      <c r="A125" s="76" t="s">
        <v>115</v>
      </c>
      <c r="B125" s="77" t="s">
        <v>143</v>
      </c>
      <c r="C125" s="76" t="s">
        <v>1165</v>
      </c>
      <c r="D125" s="30" t="s">
        <v>1057</v>
      </c>
      <c r="E125" s="65">
        <v>0.16741405100000001</v>
      </c>
      <c r="F125" s="65">
        <v>0.95</v>
      </c>
      <c r="H125" s="167"/>
      <c r="I125" s="12" t="s">
        <v>742</v>
      </c>
    </row>
    <row r="126" spans="1:9" x14ac:dyDescent="0.35">
      <c r="A126" s="76" t="s">
        <v>145</v>
      </c>
      <c r="B126" s="77" t="s">
        <v>143</v>
      </c>
      <c r="C126" s="76" t="s">
        <v>1165</v>
      </c>
      <c r="D126" s="30" t="s">
        <v>1057</v>
      </c>
      <c r="E126" s="65">
        <v>0.145363409</v>
      </c>
      <c r="F126" s="65">
        <v>0.83</v>
      </c>
      <c r="H126" s="167"/>
      <c r="I126" s="12" t="s">
        <v>743</v>
      </c>
    </row>
    <row r="127" spans="1:9" x14ac:dyDescent="0.35">
      <c r="A127" s="74" t="s">
        <v>28</v>
      </c>
      <c r="B127" s="74" t="s">
        <v>389</v>
      </c>
      <c r="C127" s="75" t="s">
        <v>1166</v>
      </c>
      <c r="D127" s="75"/>
      <c r="E127" s="75"/>
      <c r="F127" s="75"/>
      <c r="H127" s="167"/>
      <c r="I127" s="12" t="s">
        <v>744</v>
      </c>
    </row>
    <row r="128" spans="1:9" x14ac:dyDescent="0.35">
      <c r="A128" s="74" t="s">
        <v>36</v>
      </c>
      <c r="B128" s="74" t="s">
        <v>389</v>
      </c>
      <c r="C128" s="75" t="s">
        <v>1166</v>
      </c>
      <c r="D128" s="75"/>
      <c r="E128" s="75"/>
      <c r="F128" s="75"/>
      <c r="H128" s="167"/>
      <c r="I128" s="12" t="s">
        <v>745</v>
      </c>
    </row>
    <row r="129" spans="1:9" x14ac:dyDescent="0.35">
      <c r="A129" s="74" t="s">
        <v>6</v>
      </c>
      <c r="B129" s="74" t="s">
        <v>394</v>
      </c>
      <c r="C129" s="75" t="s">
        <v>1164</v>
      </c>
      <c r="D129" s="75"/>
      <c r="E129" s="75"/>
      <c r="F129" s="75"/>
      <c r="H129" s="167"/>
      <c r="I129" s="12" t="s">
        <v>770</v>
      </c>
    </row>
    <row r="130" spans="1:9" x14ac:dyDescent="0.35">
      <c r="H130" s="167"/>
      <c r="I130" s="12" t="s">
        <v>746</v>
      </c>
    </row>
    <row r="131" spans="1:9" x14ac:dyDescent="0.35">
      <c r="H131" s="167"/>
      <c r="I131" s="12" t="s">
        <v>747</v>
      </c>
    </row>
    <row r="132" spans="1:9" x14ac:dyDescent="0.35">
      <c r="H132" s="167"/>
      <c r="I132" s="12" t="s">
        <v>748</v>
      </c>
    </row>
    <row r="133" spans="1:9" x14ac:dyDescent="0.35">
      <c r="H133" s="167"/>
      <c r="I133" s="12" t="s">
        <v>749</v>
      </c>
    </row>
    <row r="134" spans="1:9" x14ac:dyDescent="0.35">
      <c r="H134" s="167"/>
      <c r="I134" s="13" t="s">
        <v>750</v>
      </c>
    </row>
    <row r="135" spans="1:9" x14ac:dyDescent="0.35">
      <c r="H135" s="160" t="s">
        <v>256</v>
      </c>
      <c r="I135" s="9" t="s">
        <v>933</v>
      </c>
    </row>
    <row r="136" spans="1:9" x14ac:dyDescent="0.35">
      <c r="H136" s="162"/>
      <c r="I136" s="12" t="s">
        <v>732</v>
      </c>
    </row>
    <row r="137" spans="1:9" x14ac:dyDescent="0.35">
      <c r="H137" s="162"/>
      <c r="I137" s="12" t="s">
        <v>734</v>
      </c>
    </row>
    <row r="138" spans="1:9" x14ac:dyDescent="0.35">
      <c r="H138" s="162"/>
      <c r="I138" s="12" t="s">
        <v>735</v>
      </c>
    </row>
    <row r="139" spans="1:9" x14ac:dyDescent="0.35">
      <c r="H139" s="162"/>
      <c r="I139" s="12" t="s">
        <v>736</v>
      </c>
    </row>
    <row r="140" spans="1:9" x14ac:dyDescent="0.35">
      <c r="H140" s="162"/>
      <c r="I140" s="12" t="s">
        <v>737</v>
      </c>
    </row>
    <row r="141" spans="1:9" x14ac:dyDescent="0.35">
      <c r="H141" s="162"/>
      <c r="I141" s="12" t="s">
        <v>738</v>
      </c>
    </row>
    <row r="142" spans="1:9" x14ac:dyDescent="0.35">
      <c r="H142" s="162"/>
      <c r="I142" s="12" t="s">
        <v>739</v>
      </c>
    </row>
    <row r="143" spans="1:9" x14ac:dyDescent="0.35">
      <c r="H143" s="162"/>
      <c r="I143" s="12" t="s">
        <v>740</v>
      </c>
    </row>
    <row r="144" spans="1:9" x14ac:dyDescent="0.35">
      <c r="H144" s="162"/>
      <c r="I144" s="12" t="s">
        <v>742</v>
      </c>
    </row>
    <row r="145" spans="8:9" x14ac:dyDescent="0.35">
      <c r="H145" s="162"/>
      <c r="I145" s="12" t="s">
        <v>744</v>
      </c>
    </row>
    <row r="146" spans="8:9" x14ac:dyDescent="0.35">
      <c r="H146" s="162"/>
      <c r="I146" s="12" t="s">
        <v>745</v>
      </c>
    </row>
    <row r="147" spans="8:9" x14ac:dyDescent="0.35">
      <c r="H147" s="162"/>
      <c r="I147" s="12" t="s">
        <v>770</v>
      </c>
    </row>
    <row r="148" spans="8:9" x14ac:dyDescent="0.35">
      <c r="H148" s="162"/>
      <c r="I148" s="12" t="s">
        <v>746</v>
      </c>
    </row>
    <row r="149" spans="8:9" x14ac:dyDescent="0.35">
      <c r="H149" s="162"/>
      <c r="I149" s="12" t="s">
        <v>747</v>
      </c>
    </row>
    <row r="150" spans="8:9" x14ac:dyDescent="0.35">
      <c r="H150" s="162"/>
      <c r="I150" s="12" t="s">
        <v>748</v>
      </c>
    </row>
    <row r="151" spans="8:9" x14ac:dyDescent="0.35">
      <c r="H151" s="162"/>
      <c r="I151" s="12" t="s">
        <v>749</v>
      </c>
    </row>
    <row r="152" spans="8:9" x14ac:dyDescent="0.35">
      <c r="H152" s="161"/>
      <c r="I152" s="13" t="s">
        <v>750</v>
      </c>
    </row>
    <row r="153" spans="8:9" x14ac:dyDescent="0.35">
      <c r="H153" s="160" t="s">
        <v>18</v>
      </c>
      <c r="I153" s="14" t="s">
        <v>761</v>
      </c>
    </row>
    <row r="154" spans="8:9" x14ac:dyDescent="0.35">
      <c r="H154" s="162"/>
      <c r="I154" s="15" t="s">
        <v>758</v>
      </c>
    </row>
    <row r="155" spans="8:9" ht="14.5" customHeight="1" x14ac:dyDescent="0.35">
      <c r="H155" s="162"/>
      <c r="I155" s="15" t="s">
        <v>754</v>
      </c>
    </row>
    <row r="156" spans="8:9" x14ac:dyDescent="0.35">
      <c r="H156" s="162"/>
      <c r="I156" s="15" t="s">
        <v>755</v>
      </c>
    </row>
    <row r="157" spans="8:9" x14ac:dyDescent="0.35">
      <c r="H157" s="162"/>
      <c r="I157" s="15" t="s">
        <v>756</v>
      </c>
    </row>
    <row r="158" spans="8:9" x14ac:dyDescent="0.35">
      <c r="H158" s="162"/>
      <c r="I158" s="15" t="s">
        <v>753</v>
      </c>
    </row>
    <row r="159" spans="8:9" x14ac:dyDescent="0.35">
      <c r="H159" s="162"/>
      <c r="I159" s="15" t="s">
        <v>762</v>
      </c>
    </row>
    <row r="160" spans="8:9" x14ac:dyDescent="0.35">
      <c r="H160" s="162"/>
      <c r="I160" s="15" t="s">
        <v>768</v>
      </c>
    </row>
    <row r="161" spans="8:9" x14ac:dyDescent="0.35">
      <c r="H161" s="162"/>
      <c r="I161" s="15" t="s">
        <v>759</v>
      </c>
    </row>
    <row r="162" spans="8:9" x14ac:dyDescent="0.35">
      <c r="H162" s="162"/>
      <c r="I162" s="15" t="s">
        <v>757</v>
      </c>
    </row>
    <row r="163" spans="8:9" x14ac:dyDescent="0.35">
      <c r="H163" s="162"/>
      <c r="I163" s="15" t="s">
        <v>767</v>
      </c>
    </row>
    <row r="164" spans="8:9" x14ac:dyDescent="0.35">
      <c r="H164" s="162"/>
      <c r="I164" s="15" t="s">
        <v>752</v>
      </c>
    </row>
    <row r="165" spans="8:9" x14ac:dyDescent="0.35">
      <c r="H165" s="162"/>
      <c r="I165" s="15" t="s">
        <v>765</v>
      </c>
    </row>
    <row r="166" spans="8:9" x14ac:dyDescent="0.35">
      <c r="H166" s="162"/>
      <c r="I166" s="15" t="s">
        <v>764</v>
      </c>
    </row>
    <row r="167" spans="8:9" x14ac:dyDescent="0.35">
      <c r="H167" s="162"/>
      <c r="I167" s="15" t="s">
        <v>763</v>
      </c>
    </row>
    <row r="168" spans="8:9" x14ac:dyDescent="0.35">
      <c r="H168" s="162"/>
      <c r="I168" s="15" t="s">
        <v>760</v>
      </c>
    </row>
    <row r="169" spans="8:9" x14ac:dyDescent="0.35">
      <c r="H169" s="161"/>
      <c r="I169" s="16" t="s">
        <v>766</v>
      </c>
    </row>
    <row r="170" spans="8:9" x14ac:dyDescent="0.35">
      <c r="H170" s="163" t="s">
        <v>86</v>
      </c>
      <c r="I170" s="9" t="s">
        <v>876</v>
      </c>
    </row>
    <row r="171" spans="8:9" x14ac:dyDescent="0.35">
      <c r="H171" s="165"/>
      <c r="I171" s="12" t="s">
        <v>877</v>
      </c>
    </row>
    <row r="172" spans="8:9" x14ac:dyDescent="0.35">
      <c r="H172" s="165"/>
      <c r="I172" s="12" t="s">
        <v>782</v>
      </c>
    </row>
    <row r="173" spans="8:9" x14ac:dyDescent="0.35">
      <c r="H173" s="165"/>
      <c r="I173" s="12" t="s">
        <v>878</v>
      </c>
    </row>
    <row r="174" spans="8:9" x14ac:dyDescent="0.35">
      <c r="H174" s="165"/>
      <c r="I174" s="12" t="s">
        <v>875</v>
      </c>
    </row>
    <row r="175" spans="8:9" x14ac:dyDescent="0.35">
      <c r="H175" s="164"/>
      <c r="I175" s="12" t="s">
        <v>879</v>
      </c>
    </row>
    <row r="176" spans="8:9" x14ac:dyDescent="0.35">
      <c r="H176" s="163" t="s">
        <v>155</v>
      </c>
      <c r="I176" s="9" t="s">
        <v>789</v>
      </c>
    </row>
    <row r="177" spans="8:9" x14ac:dyDescent="0.35">
      <c r="H177" s="164"/>
      <c r="I177" s="13"/>
    </row>
    <row r="178" spans="8:9" x14ac:dyDescent="0.35">
      <c r="H178" s="17" t="s">
        <v>288</v>
      </c>
      <c r="I178" s="2" t="s">
        <v>789</v>
      </c>
    </row>
    <row r="179" spans="8:9" x14ac:dyDescent="0.35">
      <c r="H179" s="163" t="s">
        <v>128</v>
      </c>
      <c r="I179" s="12" t="s">
        <v>731</v>
      </c>
    </row>
    <row r="180" spans="8:9" x14ac:dyDescent="0.35">
      <c r="H180" s="165"/>
      <c r="I180" s="12" t="s">
        <v>886</v>
      </c>
    </row>
    <row r="181" spans="8:9" ht="14.5" customHeight="1" x14ac:dyDescent="0.35">
      <c r="H181" s="165"/>
      <c r="I181" s="12" t="s">
        <v>804</v>
      </c>
    </row>
    <row r="182" spans="8:9" x14ac:dyDescent="0.35">
      <c r="H182" s="165"/>
      <c r="I182" s="12" t="s">
        <v>852</v>
      </c>
    </row>
    <row r="183" spans="8:9" x14ac:dyDescent="0.35">
      <c r="H183" s="165"/>
      <c r="I183" s="12" t="s">
        <v>732</v>
      </c>
    </row>
    <row r="184" spans="8:9" x14ac:dyDescent="0.35">
      <c r="H184" s="165"/>
      <c r="I184" s="12" t="s">
        <v>813</v>
      </c>
    </row>
    <row r="185" spans="8:9" x14ac:dyDescent="0.35">
      <c r="H185" s="165"/>
      <c r="I185" s="12" t="s">
        <v>880</v>
      </c>
    </row>
    <row r="186" spans="8:9" x14ac:dyDescent="0.35">
      <c r="H186" s="165"/>
      <c r="I186" s="12" t="s">
        <v>849</v>
      </c>
    </row>
    <row r="187" spans="8:9" x14ac:dyDescent="0.35">
      <c r="H187" s="165"/>
      <c r="I187" s="12" t="s">
        <v>734</v>
      </c>
    </row>
    <row r="188" spans="8:9" x14ac:dyDescent="0.35">
      <c r="H188" s="165"/>
      <c r="I188" s="12" t="s">
        <v>735</v>
      </c>
    </row>
    <row r="189" spans="8:9" x14ac:dyDescent="0.35">
      <c r="H189" s="165"/>
      <c r="I189" s="12" t="s">
        <v>736</v>
      </c>
    </row>
    <row r="190" spans="8:9" x14ac:dyDescent="0.35">
      <c r="H190" s="165"/>
      <c r="I190" s="12" t="s">
        <v>737</v>
      </c>
    </row>
    <row r="191" spans="8:9" x14ac:dyDescent="0.35">
      <c r="H191" s="165"/>
      <c r="I191" s="12" t="s">
        <v>883</v>
      </c>
    </row>
    <row r="192" spans="8:9" x14ac:dyDescent="0.35">
      <c r="H192" s="165"/>
      <c r="I192" s="12" t="s">
        <v>738</v>
      </c>
    </row>
    <row r="193" spans="8:9" x14ac:dyDescent="0.35">
      <c r="H193" s="165"/>
      <c r="I193" s="12" t="s">
        <v>739</v>
      </c>
    </row>
    <row r="194" spans="8:9" x14ac:dyDescent="0.35">
      <c r="H194" s="165"/>
      <c r="I194" s="12" t="s">
        <v>851</v>
      </c>
    </row>
    <row r="195" spans="8:9" x14ac:dyDescent="0.35">
      <c r="H195" s="165"/>
      <c r="I195" s="12" t="s">
        <v>854</v>
      </c>
    </row>
    <row r="196" spans="8:9" x14ac:dyDescent="0.35">
      <c r="H196" s="165"/>
      <c r="I196" s="12" t="s">
        <v>884</v>
      </c>
    </row>
    <row r="197" spans="8:9" x14ac:dyDescent="0.35">
      <c r="H197" s="165"/>
      <c r="I197" s="12" t="s">
        <v>885</v>
      </c>
    </row>
    <row r="198" spans="8:9" x14ac:dyDescent="0.35">
      <c r="H198" s="165"/>
      <c r="I198" s="12" t="s">
        <v>742</v>
      </c>
    </row>
    <row r="199" spans="8:9" x14ac:dyDescent="0.35">
      <c r="H199" s="165"/>
      <c r="I199" s="12" t="s">
        <v>743</v>
      </c>
    </row>
    <row r="200" spans="8:9" x14ac:dyDescent="0.35">
      <c r="H200" s="165"/>
      <c r="I200" s="12" t="s">
        <v>744</v>
      </c>
    </row>
    <row r="201" spans="8:9" x14ac:dyDescent="0.35">
      <c r="H201" s="165"/>
      <c r="I201" s="12" t="s">
        <v>853</v>
      </c>
    </row>
    <row r="202" spans="8:9" x14ac:dyDescent="0.35">
      <c r="H202" s="165"/>
      <c r="I202" s="12" t="s">
        <v>881</v>
      </c>
    </row>
    <row r="203" spans="8:9" x14ac:dyDescent="0.35">
      <c r="H203" s="165"/>
      <c r="I203" s="12" t="s">
        <v>745</v>
      </c>
    </row>
    <row r="204" spans="8:9" x14ac:dyDescent="0.35">
      <c r="H204" s="165"/>
      <c r="I204" s="12" t="s">
        <v>770</v>
      </c>
    </row>
    <row r="205" spans="8:9" x14ac:dyDescent="0.35">
      <c r="H205" s="165"/>
      <c r="I205" s="12" t="s">
        <v>817</v>
      </c>
    </row>
    <row r="206" spans="8:9" x14ac:dyDescent="0.35">
      <c r="H206" s="165"/>
      <c r="I206" s="12" t="s">
        <v>746</v>
      </c>
    </row>
    <row r="207" spans="8:9" x14ac:dyDescent="0.35">
      <c r="H207" s="165"/>
      <c r="I207" s="12" t="s">
        <v>747</v>
      </c>
    </row>
    <row r="208" spans="8:9" x14ac:dyDescent="0.35">
      <c r="H208" s="165"/>
      <c r="I208" s="12" t="s">
        <v>748</v>
      </c>
    </row>
    <row r="209" spans="8:9" x14ac:dyDescent="0.35">
      <c r="H209" s="165"/>
      <c r="I209" s="12" t="s">
        <v>816</v>
      </c>
    </row>
    <row r="210" spans="8:9" x14ac:dyDescent="0.35">
      <c r="H210" s="165"/>
      <c r="I210" s="12" t="s">
        <v>749</v>
      </c>
    </row>
    <row r="211" spans="8:9" x14ac:dyDescent="0.35">
      <c r="H211" s="165"/>
      <c r="I211" s="12" t="s">
        <v>750</v>
      </c>
    </row>
    <row r="212" spans="8:9" x14ac:dyDescent="0.35">
      <c r="H212" s="164"/>
      <c r="I212" s="12" t="s">
        <v>882</v>
      </c>
    </row>
    <row r="213" spans="8:9" x14ac:dyDescent="0.35">
      <c r="H213" s="160" t="s">
        <v>178</v>
      </c>
      <c r="I213" s="12" t="s">
        <v>815</v>
      </c>
    </row>
    <row r="214" spans="8:9" x14ac:dyDescent="0.35">
      <c r="H214" s="162"/>
      <c r="I214" s="12" t="s">
        <v>852</v>
      </c>
    </row>
    <row r="215" spans="8:9" x14ac:dyDescent="0.35">
      <c r="H215" s="162"/>
      <c r="I215" s="12" t="s">
        <v>732</v>
      </c>
    </row>
    <row r="216" spans="8:9" x14ac:dyDescent="0.35">
      <c r="H216" s="162"/>
      <c r="I216" s="12" t="s">
        <v>827</v>
      </c>
    </row>
    <row r="217" spans="8:9" x14ac:dyDescent="0.35">
      <c r="H217" s="162"/>
      <c r="I217" s="12" t="s">
        <v>734</v>
      </c>
    </row>
    <row r="218" spans="8:9" x14ac:dyDescent="0.35">
      <c r="H218" s="162"/>
      <c r="I218" s="12" t="s">
        <v>820</v>
      </c>
    </row>
    <row r="219" spans="8:9" x14ac:dyDescent="0.35">
      <c r="H219" s="162"/>
      <c r="I219" s="12" t="s">
        <v>751</v>
      </c>
    </row>
    <row r="220" spans="8:9" x14ac:dyDescent="0.35">
      <c r="H220" s="162"/>
      <c r="I220" s="12" t="s">
        <v>735</v>
      </c>
    </row>
    <row r="221" spans="8:9" x14ac:dyDescent="0.35">
      <c r="H221" s="162"/>
      <c r="I221" s="12" t="s">
        <v>736</v>
      </c>
    </row>
    <row r="222" spans="8:9" x14ac:dyDescent="0.35">
      <c r="H222" s="162"/>
      <c r="I222" s="12" t="s">
        <v>828</v>
      </c>
    </row>
    <row r="223" spans="8:9" x14ac:dyDescent="0.35">
      <c r="H223" s="162"/>
      <c r="I223" s="12" t="s">
        <v>819</v>
      </c>
    </row>
    <row r="224" spans="8:9" x14ac:dyDescent="0.35">
      <c r="H224" s="162"/>
      <c r="I224" s="12" t="s">
        <v>822</v>
      </c>
    </row>
    <row r="225" spans="8:9" x14ac:dyDescent="0.35">
      <c r="H225" s="162"/>
      <c r="I225" s="12" t="s">
        <v>738</v>
      </c>
    </row>
    <row r="226" spans="8:9" x14ac:dyDescent="0.35">
      <c r="H226" s="162"/>
      <c r="I226" s="12" t="s">
        <v>739</v>
      </c>
    </row>
    <row r="227" spans="8:9" x14ac:dyDescent="0.35">
      <c r="H227" s="162"/>
      <c r="I227" s="12" t="s">
        <v>818</v>
      </c>
    </row>
    <row r="228" spans="8:9" x14ac:dyDescent="0.35">
      <c r="H228" s="162"/>
      <c r="I228" s="12" t="s">
        <v>851</v>
      </c>
    </row>
    <row r="229" spans="8:9" x14ac:dyDescent="0.35">
      <c r="H229" s="162"/>
      <c r="I229" s="12" t="s">
        <v>854</v>
      </c>
    </row>
    <row r="230" spans="8:9" x14ac:dyDescent="0.35">
      <c r="H230" s="162"/>
      <c r="I230" s="12" t="s">
        <v>821</v>
      </c>
    </row>
    <row r="231" spans="8:9" x14ac:dyDescent="0.35">
      <c r="H231" s="162"/>
      <c r="I231" s="12" t="s">
        <v>743</v>
      </c>
    </row>
    <row r="232" spans="8:9" x14ac:dyDescent="0.35">
      <c r="H232" s="162"/>
      <c r="I232" s="12" t="s">
        <v>855</v>
      </c>
    </row>
    <row r="233" spans="8:9" x14ac:dyDescent="0.35">
      <c r="H233" s="162"/>
      <c r="I233" s="12" t="s">
        <v>853</v>
      </c>
    </row>
    <row r="234" spans="8:9" x14ac:dyDescent="0.35">
      <c r="H234" s="162"/>
      <c r="I234" s="12" t="s">
        <v>850</v>
      </c>
    </row>
    <row r="235" spans="8:9" x14ac:dyDescent="0.35">
      <c r="H235" s="162"/>
      <c r="I235" s="12" t="s">
        <v>745</v>
      </c>
    </row>
    <row r="236" spans="8:9" x14ac:dyDescent="0.35">
      <c r="H236" s="162"/>
      <c r="I236" s="12" t="s">
        <v>770</v>
      </c>
    </row>
    <row r="237" spans="8:9" x14ac:dyDescent="0.35">
      <c r="H237" s="162"/>
      <c r="I237" s="12" t="s">
        <v>817</v>
      </c>
    </row>
    <row r="238" spans="8:9" x14ac:dyDescent="0.35">
      <c r="H238" s="162"/>
      <c r="I238" s="12" t="s">
        <v>856</v>
      </c>
    </row>
    <row r="239" spans="8:9" x14ac:dyDescent="0.35">
      <c r="H239" s="162"/>
      <c r="I239" s="12" t="s">
        <v>814</v>
      </c>
    </row>
    <row r="240" spans="8:9" x14ac:dyDescent="0.35">
      <c r="H240" s="162"/>
      <c r="I240" s="12" t="s">
        <v>747</v>
      </c>
    </row>
    <row r="241" spans="8:9" x14ac:dyDescent="0.35">
      <c r="H241" s="161"/>
      <c r="I241" s="13" t="s">
        <v>750</v>
      </c>
    </row>
    <row r="242" spans="8:9" x14ac:dyDescent="0.35">
      <c r="H242" s="163" t="s">
        <v>307</v>
      </c>
      <c r="I242" s="9" t="s">
        <v>913</v>
      </c>
    </row>
    <row r="243" spans="8:9" x14ac:dyDescent="0.35">
      <c r="H243" s="165"/>
      <c r="I243" s="12" t="s">
        <v>914</v>
      </c>
    </row>
    <row r="244" spans="8:9" x14ac:dyDescent="0.35">
      <c r="H244" s="165"/>
      <c r="I244" s="12"/>
    </row>
    <row r="245" spans="8:9" x14ac:dyDescent="0.35">
      <c r="H245" s="165"/>
      <c r="I245" s="12"/>
    </row>
    <row r="246" spans="8:9" x14ac:dyDescent="0.35">
      <c r="H246" s="165"/>
      <c r="I246" s="12"/>
    </row>
    <row r="247" spans="8:9" x14ac:dyDescent="0.35">
      <c r="H247" s="165"/>
      <c r="I247" s="12"/>
    </row>
    <row r="248" spans="8:9" x14ac:dyDescent="0.35">
      <c r="H248" s="165"/>
      <c r="I248" s="12"/>
    </row>
    <row r="249" spans="8:9" x14ac:dyDescent="0.35">
      <c r="H249" s="165"/>
      <c r="I249" s="12"/>
    </row>
    <row r="250" spans="8:9" x14ac:dyDescent="0.35">
      <c r="H250" s="164"/>
      <c r="I250" s="13"/>
    </row>
    <row r="251" spans="8:9" x14ac:dyDescent="0.35">
      <c r="H251" s="160" t="s">
        <v>25</v>
      </c>
      <c r="I251" s="9" t="s">
        <v>867</v>
      </c>
    </row>
    <row r="252" spans="8:9" x14ac:dyDescent="0.35">
      <c r="H252" s="162"/>
      <c r="I252" s="12" t="s">
        <v>868</v>
      </c>
    </row>
    <row r="253" spans="8:9" x14ac:dyDescent="0.35">
      <c r="H253" s="161"/>
      <c r="I253" s="13" t="s">
        <v>869</v>
      </c>
    </row>
    <row r="254" spans="8:9" x14ac:dyDescent="0.35">
      <c r="H254" s="160" t="s">
        <v>312</v>
      </c>
      <c r="I254" s="9" t="s">
        <v>775</v>
      </c>
    </row>
    <row r="255" spans="8:9" x14ac:dyDescent="0.35">
      <c r="H255" s="161"/>
      <c r="I255" s="13" t="s">
        <v>843</v>
      </c>
    </row>
    <row r="256" spans="8:9" x14ac:dyDescent="0.35">
      <c r="H256" s="166" t="s">
        <v>114</v>
      </c>
      <c r="I256" s="14" t="s">
        <v>787</v>
      </c>
    </row>
    <row r="257" spans="8:9" ht="14.5" customHeight="1" x14ac:dyDescent="0.35">
      <c r="H257" s="166"/>
      <c r="I257" s="15"/>
    </row>
    <row r="258" spans="8:9" ht="14.5" customHeight="1" x14ac:dyDescent="0.35">
      <c r="H258" s="163" t="s">
        <v>56</v>
      </c>
      <c r="I258" s="9" t="s">
        <v>787</v>
      </c>
    </row>
    <row r="259" spans="8:9" x14ac:dyDescent="0.35">
      <c r="H259" s="165"/>
      <c r="I259" s="12"/>
    </row>
    <row r="260" spans="8:9" x14ac:dyDescent="0.35">
      <c r="H260" s="165"/>
      <c r="I260" s="12"/>
    </row>
    <row r="261" spans="8:9" x14ac:dyDescent="0.35">
      <c r="H261" s="165"/>
      <c r="I261" s="12"/>
    </row>
    <row r="262" spans="8:9" x14ac:dyDescent="0.35">
      <c r="H262" s="164"/>
      <c r="I262" s="13"/>
    </row>
    <row r="263" spans="8:9" x14ac:dyDescent="0.35">
      <c r="H263" s="160" t="s">
        <v>177</v>
      </c>
      <c r="I263" s="9" t="s">
        <v>815</v>
      </c>
    </row>
    <row r="264" spans="8:9" x14ac:dyDescent="0.35">
      <c r="H264" s="162"/>
      <c r="I264" s="12" t="s">
        <v>732</v>
      </c>
    </row>
    <row r="265" spans="8:9" x14ac:dyDescent="0.35">
      <c r="H265" s="162"/>
      <c r="I265" s="12" t="s">
        <v>734</v>
      </c>
    </row>
    <row r="266" spans="8:9" x14ac:dyDescent="0.35">
      <c r="H266" s="162"/>
      <c r="I266" s="12" t="s">
        <v>820</v>
      </c>
    </row>
    <row r="267" spans="8:9" x14ac:dyDescent="0.35">
      <c r="H267" s="162"/>
      <c r="I267" s="12" t="s">
        <v>751</v>
      </c>
    </row>
    <row r="268" spans="8:9" x14ac:dyDescent="0.35">
      <c r="H268" s="162"/>
      <c r="I268" s="12" t="s">
        <v>735</v>
      </c>
    </row>
    <row r="269" spans="8:9" x14ac:dyDescent="0.35">
      <c r="H269" s="162"/>
      <c r="I269" s="12" t="s">
        <v>736</v>
      </c>
    </row>
    <row r="270" spans="8:9" x14ac:dyDescent="0.35">
      <c r="H270" s="162"/>
      <c r="I270" s="12" t="s">
        <v>934</v>
      </c>
    </row>
    <row r="271" spans="8:9" x14ac:dyDescent="0.35">
      <c r="H271" s="162"/>
      <c r="I271" s="12" t="s">
        <v>738</v>
      </c>
    </row>
    <row r="272" spans="8:9" x14ac:dyDescent="0.35">
      <c r="H272" s="162"/>
      <c r="I272" s="12" t="s">
        <v>818</v>
      </c>
    </row>
    <row r="273" spans="8:9" x14ac:dyDescent="0.35">
      <c r="H273" s="162"/>
      <c r="I273" s="12" t="s">
        <v>851</v>
      </c>
    </row>
    <row r="274" spans="8:9" x14ac:dyDescent="0.35">
      <c r="H274" s="162"/>
      <c r="I274" s="12" t="s">
        <v>740</v>
      </c>
    </row>
    <row r="275" spans="8:9" x14ac:dyDescent="0.35">
      <c r="H275" s="162"/>
      <c r="I275" s="12" t="s">
        <v>821</v>
      </c>
    </row>
    <row r="276" spans="8:9" x14ac:dyDescent="0.35">
      <c r="H276" s="162"/>
      <c r="I276" s="12" t="s">
        <v>742</v>
      </c>
    </row>
    <row r="277" spans="8:9" x14ac:dyDescent="0.35">
      <c r="H277" s="162"/>
      <c r="I277" s="12" t="s">
        <v>744</v>
      </c>
    </row>
    <row r="278" spans="8:9" x14ac:dyDescent="0.35">
      <c r="H278" s="162"/>
      <c r="I278" s="12" t="s">
        <v>853</v>
      </c>
    </row>
    <row r="279" spans="8:9" x14ac:dyDescent="0.35">
      <c r="H279" s="162"/>
      <c r="I279" s="12" t="s">
        <v>745</v>
      </c>
    </row>
    <row r="280" spans="8:9" x14ac:dyDescent="0.35">
      <c r="H280" s="162"/>
      <c r="I280" s="12" t="s">
        <v>770</v>
      </c>
    </row>
    <row r="281" spans="8:9" x14ac:dyDescent="0.35">
      <c r="H281" s="162"/>
      <c r="I281" s="12" t="s">
        <v>746</v>
      </c>
    </row>
    <row r="282" spans="8:9" x14ac:dyDescent="0.35">
      <c r="H282" s="162"/>
      <c r="I282" s="12" t="s">
        <v>935</v>
      </c>
    </row>
    <row r="283" spans="8:9" x14ac:dyDescent="0.35">
      <c r="H283" s="162"/>
      <c r="I283" s="12" t="s">
        <v>814</v>
      </c>
    </row>
    <row r="284" spans="8:9" x14ac:dyDescent="0.35">
      <c r="H284" s="162"/>
      <c r="I284" s="12" t="s">
        <v>747</v>
      </c>
    </row>
    <row r="285" spans="8:9" x14ac:dyDescent="0.35">
      <c r="H285" s="161"/>
      <c r="I285" s="13" t="s">
        <v>750</v>
      </c>
    </row>
    <row r="286" spans="8:9" x14ac:dyDescent="0.35">
      <c r="H286" s="160" t="s">
        <v>67</v>
      </c>
      <c r="I286" s="14" t="s">
        <v>827</v>
      </c>
    </row>
    <row r="287" spans="8:9" x14ac:dyDescent="0.35">
      <c r="H287" s="162"/>
      <c r="I287" s="15" t="s">
        <v>795</v>
      </c>
    </row>
    <row r="288" spans="8:9" x14ac:dyDescent="0.35">
      <c r="H288" s="162"/>
      <c r="I288" s="15" t="s">
        <v>829</v>
      </c>
    </row>
    <row r="289" spans="8:9" x14ac:dyDescent="0.35">
      <c r="H289" s="162"/>
      <c r="I289" s="15" t="s">
        <v>848</v>
      </c>
    </row>
    <row r="290" spans="8:9" x14ac:dyDescent="0.35">
      <c r="H290" s="162"/>
      <c r="I290" s="15" t="s">
        <v>846</v>
      </c>
    </row>
    <row r="291" spans="8:9" x14ac:dyDescent="0.35">
      <c r="H291" s="162"/>
      <c r="I291" s="15" t="s">
        <v>771</v>
      </c>
    </row>
    <row r="292" spans="8:9" x14ac:dyDescent="0.35">
      <c r="H292" s="162"/>
      <c r="I292" s="15" t="s">
        <v>831</v>
      </c>
    </row>
    <row r="293" spans="8:9" x14ac:dyDescent="0.35">
      <c r="H293" s="162"/>
      <c r="I293" s="15" t="s">
        <v>828</v>
      </c>
    </row>
    <row r="294" spans="8:9" x14ac:dyDescent="0.35">
      <c r="H294" s="162"/>
      <c r="I294" s="15" t="s">
        <v>833</v>
      </c>
    </row>
    <row r="295" spans="8:9" x14ac:dyDescent="0.35">
      <c r="H295" s="162"/>
      <c r="I295" s="15" t="s">
        <v>842</v>
      </c>
    </row>
    <row r="296" spans="8:9" x14ac:dyDescent="0.35">
      <c r="H296" s="162"/>
      <c r="I296" s="15" t="s">
        <v>838</v>
      </c>
    </row>
    <row r="297" spans="8:9" x14ac:dyDescent="0.35">
      <c r="H297" s="162"/>
      <c r="I297" s="15" t="s">
        <v>837</v>
      </c>
    </row>
    <row r="298" spans="8:9" x14ac:dyDescent="0.35">
      <c r="H298" s="162"/>
      <c r="I298" s="15" t="s">
        <v>826</v>
      </c>
    </row>
    <row r="299" spans="8:9" x14ac:dyDescent="0.35">
      <c r="H299" s="162"/>
      <c r="I299" s="15" t="s">
        <v>844</v>
      </c>
    </row>
    <row r="300" spans="8:9" x14ac:dyDescent="0.35">
      <c r="H300" s="162"/>
      <c r="I300" s="15" t="s">
        <v>840</v>
      </c>
    </row>
    <row r="301" spans="8:9" x14ac:dyDescent="0.35">
      <c r="H301" s="162"/>
      <c r="I301" s="15" t="s">
        <v>834</v>
      </c>
    </row>
    <row r="302" spans="8:9" x14ac:dyDescent="0.35">
      <c r="H302" s="162"/>
      <c r="I302" s="15" t="s">
        <v>836</v>
      </c>
    </row>
    <row r="303" spans="8:9" x14ac:dyDescent="0.35">
      <c r="H303" s="162"/>
      <c r="I303" s="15" t="s">
        <v>830</v>
      </c>
    </row>
    <row r="304" spans="8:9" x14ac:dyDescent="0.35">
      <c r="H304" s="162"/>
      <c r="I304" s="15" t="s">
        <v>772</v>
      </c>
    </row>
    <row r="305" spans="8:9" x14ac:dyDescent="0.35">
      <c r="H305" s="162"/>
      <c r="I305" s="15" t="s">
        <v>847</v>
      </c>
    </row>
    <row r="306" spans="8:9" x14ac:dyDescent="0.35">
      <c r="H306" s="162"/>
      <c r="I306" s="15" t="s">
        <v>835</v>
      </c>
    </row>
    <row r="307" spans="8:9" x14ac:dyDescent="0.35">
      <c r="H307" s="162"/>
      <c r="I307" s="15" t="s">
        <v>843</v>
      </c>
    </row>
    <row r="308" spans="8:9" x14ac:dyDescent="0.35">
      <c r="H308" s="162"/>
      <c r="I308" s="15" t="s">
        <v>845</v>
      </c>
    </row>
    <row r="309" spans="8:9" x14ac:dyDescent="0.35">
      <c r="H309" s="162"/>
      <c r="I309" s="15" t="s">
        <v>832</v>
      </c>
    </row>
    <row r="310" spans="8:9" x14ac:dyDescent="0.35">
      <c r="H310" s="162"/>
      <c r="I310" s="15" t="s">
        <v>839</v>
      </c>
    </row>
    <row r="311" spans="8:9" x14ac:dyDescent="0.35">
      <c r="H311" s="161"/>
      <c r="I311" s="16" t="s">
        <v>841</v>
      </c>
    </row>
    <row r="312" spans="8:9" x14ac:dyDescent="0.35">
      <c r="H312" s="160" t="s">
        <v>176</v>
      </c>
      <c r="I312" s="9" t="s">
        <v>795</v>
      </c>
    </row>
    <row r="313" spans="8:9" x14ac:dyDescent="0.35">
      <c r="H313" s="162"/>
      <c r="I313" s="12" t="s">
        <v>829</v>
      </c>
    </row>
    <row r="314" spans="8:9" x14ac:dyDescent="0.35">
      <c r="H314" s="162"/>
      <c r="I314" s="12" t="s">
        <v>846</v>
      </c>
    </row>
    <row r="315" spans="8:9" x14ac:dyDescent="0.35">
      <c r="H315" s="162"/>
      <c r="I315" s="12" t="s">
        <v>828</v>
      </c>
    </row>
    <row r="316" spans="8:9" x14ac:dyDescent="0.35">
      <c r="H316" s="162"/>
      <c r="I316" s="12" t="s">
        <v>833</v>
      </c>
    </row>
    <row r="317" spans="8:9" x14ac:dyDescent="0.35">
      <c r="H317" s="162"/>
      <c r="I317" s="12" t="s">
        <v>842</v>
      </c>
    </row>
    <row r="318" spans="8:9" x14ac:dyDescent="0.35">
      <c r="H318" s="162"/>
      <c r="I318" s="12" t="s">
        <v>838</v>
      </c>
    </row>
    <row r="319" spans="8:9" x14ac:dyDescent="0.35">
      <c r="H319" s="162"/>
      <c r="I319" s="12" t="s">
        <v>834</v>
      </c>
    </row>
    <row r="320" spans="8:9" x14ac:dyDescent="0.35">
      <c r="H320" s="162"/>
      <c r="I320" s="12" t="s">
        <v>836</v>
      </c>
    </row>
    <row r="321" spans="8:9" x14ac:dyDescent="0.35">
      <c r="H321" s="162"/>
      <c r="I321" s="12" t="s">
        <v>830</v>
      </c>
    </row>
    <row r="322" spans="8:9" x14ac:dyDescent="0.35">
      <c r="H322" s="162"/>
      <c r="I322" s="12" t="s">
        <v>847</v>
      </c>
    </row>
    <row r="323" spans="8:9" x14ac:dyDescent="0.35">
      <c r="H323" s="162"/>
      <c r="I323" s="12" t="s">
        <v>835</v>
      </c>
    </row>
    <row r="324" spans="8:9" x14ac:dyDescent="0.35">
      <c r="H324" s="162"/>
      <c r="I324" s="12" t="s">
        <v>832</v>
      </c>
    </row>
    <row r="325" spans="8:9" x14ac:dyDescent="0.35">
      <c r="H325" s="161"/>
      <c r="I325" s="13" t="s">
        <v>839</v>
      </c>
    </row>
    <row r="326" spans="8:9" x14ac:dyDescent="0.35">
      <c r="H326" s="160" t="s">
        <v>102</v>
      </c>
      <c r="I326" s="9" t="s">
        <v>860</v>
      </c>
    </row>
    <row r="327" spans="8:9" x14ac:dyDescent="0.35">
      <c r="H327" s="162"/>
      <c r="I327" s="12" t="s">
        <v>858</v>
      </c>
    </row>
    <row r="328" spans="8:9" x14ac:dyDescent="0.35">
      <c r="H328" s="162"/>
      <c r="I328" s="12" t="s">
        <v>859</v>
      </c>
    </row>
    <row r="329" spans="8:9" x14ac:dyDescent="0.35">
      <c r="H329" s="162"/>
      <c r="I329" s="12" t="s">
        <v>829</v>
      </c>
    </row>
    <row r="330" spans="8:9" x14ac:dyDescent="0.35">
      <c r="H330" s="162"/>
      <c r="I330" s="12" t="s">
        <v>846</v>
      </c>
    </row>
    <row r="331" spans="8:9" x14ac:dyDescent="0.35">
      <c r="H331" s="162"/>
      <c r="I331" s="12" t="s">
        <v>828</v>
      </c>
    </row>
    <row r="332" spans="8:9" x14ac:dyDescent="0.35">
      <c r="H332" s="162"/>
      <c r="I332" s="12" t="s">
        <v>833</v>
      </c>
    </row>
    <row r="333" spans="8:9" x14ac:dyDescent="0.35">
      <c r="H333" s="162"/>
      <c r="I333" s="12" t="s">
        <v>842</v>
      </c>
    </row>
    <row r="334" spans="8:9" x14ac:dyDescent="0.35">
      <c r="H334" s="162"/>
      <c r="I334" s="12" t="s">
        <v>838</v>
      </c>
    </row>
    <row r="335" spans="8:9" x14ac:dyDescent="0.35">
      <c r="H335" s="162"/>
      <c r="I335" s="12" t="s">
        <v>861</v>
      </c>
    </row>
    <row r="336" spans="8:9" x14ac:dyDescent="0.35">
      <c r="H336" s="162"/>
      <c r="I336" s="12" t="s">
        <v>857</v>
      </c>
    </row>
    <row r="337" spans="8:9" x14ac:dyDescent="0.35">
      <c r="H337" s="162"/>
      <c r="I337" s="12" t="s">
        <v>834</v>
      </c>
    </row>
    <row r="338" spans="8:9" x14ac:dyDescent="0.35">
      <c r="H338" s="162"/>
      <c r="I338" s="12" t="s">
        <v>836</v>
      </c>
    </row>
    <row r="339" spans="8:9" x14ac:dyDescent="0.35">
      <c r="H339" s="162"/>
      <c r="I339" s="12" t="s">
        <v>830</v>
      </c>
    </row>
    <row r="340" spans="8:9" x14ac:dyDescent="0.35">
      <c r="H340" s="162"/>
      <c r="I340" s="12" t="s">
        <v>835</v>
      </c>
    </row>
    <row r="341" spans="8:9" x14ac:dyDescent="0.35">
      <c r="H341" s="162"/>
      <c r="I341" s="12" t="s">
        <v>783</v>
      </c>
    </row>
    <row r="342" spans="8:9" x14ac:dyDescent="0.35">
      <c r="H342" s="162"/>
      <c r="I342" s="12" t="s">
        <v>832</v>
      </c>
    </row>
    <row r="343" spans="8:9" x14ac:dyDescent="0.35">
      <c r="H343" s="161"/>
      <c r="I343" s="12" t="s">
        <v>839</v>
      </c>
    </row>
    <row r="344" spans="8:9" x14ac:dyDescent="0.35">
      <c r="H344" s="160" t="s">
        <v>335</v>
      </c>
      <c r="I344" s="9" t="s">
        <v>945</v>
      </c>
    </row>
    <row r="345" spans="8:9" x14ac:dyDescent="0.35">
      <c r="H345" s="162"/>
      <c r="I345" s="12" t="s">
        <v>948</v>
      </c>
    </row>
    <row r="346" spans="8:9" x14ac:dyDescent="0.35">
      <c r="H346" s="162"/>
      <c r="I346" s="12" t="s">
        <v>940</v>
      </c>
    </row>
    <row r="347" spans="8:9" x14ac:dyDescent="0.35">
      <c r="H347" s="162"/>
      <c r="I347" s="12" t="s">
        <v>946</v>
      </c>
    </row>
    <row r="348" spans="8:9" x14ac:dyDescent="0.35">
      <c r="H348" s="162"/>
      <c r="I348" s="12" t="s">
        <v>947</v>
      </c>
    </row>
    <row r="349" spans="8:9" x14ac:dyDescent="0.35">
      <c r="H349" s="162"/>
      <c r="I349" s="12" t="s">
        <v>949</v>
      </c>
    </row>
    <row r="350" spans="8:9" x14ac:dyDescent="0.35">
      <c r="H350" s="162"/>
      <c r="I350" s="12" t="s">
        <v>936</v>
      </c>
    </row>
    <row r="351" spans="8:9" x14ac:dyDescent="0.35">
      <c r="H351" s="162"/>
      <c r="I351" s="12" t="s">
        <v>938</v>
      </c>
    </row>
    <row r="352" spans="8:9" x14ac:dyDescent="0.35">
      <c r="H352" s="162"/>
      <c r="I352" s="12" t="s">
        <v>785</v>
      </c>
    </row>
    <row r="353" spans="8:9" x14ac:dyDescent="0.35">
      <c r="H353" s="162"/>
      <c r="I353" s="12" t="s">
        <v>943</v>
      </c>
    </row>
    <row r="354" spans="8:9" x14ac:dyDescent="0.35">
      <c r="H354" s="162"/>
      <c r="I354" s="12" t="s">
        <v>942</v>
      </c>
    </row>
    <row r="355" spans="8:9" x14ac:dyDescent="0.35">
      <c r="H355" s="162"/>
      <c r="I355" s="12" t="s">
        <v>861</v>
      </c>
    </row>
    <row r="356" spans="8:9" x14ac:dyDescent="0.35">
      <c r="H356" s="162"/>
      <c r="I356" s="12" t="s">
        <v>944</v>
      </c>
    </row>
    <row r="357" spans="8:9" x14ac:dyDescent="0.35">
      <c r="H357" s="162"/>
      <c r="I357" s="12" t="s">
        <v>830</v>
      </c>
    </row>
    <row r="358" spans="8:9" x14ac:dyDescent="0.35">
      <c r="H358" s="162"/>
      <c r="I358" s="12" t="s">
        <v>937</v>
      </c>
    </row>
    <row r="359" spans="8:9" x14ac:dyDescent="0.35">
      <c r="H359" s="162"/>
      <c r="I359" s="12" t="s">
        <v>941</v>
      </c>
    </row>
    <row r="360" spans="8:9" x14ac:dyDescent="0.35">
      <c r="H360" s="162"/>
      <c r="I360" s="12" t="s">
        <v>939</v>
      </c>
    </row>
    <row r="361" spans="8:9" x14ac:dyDescent="0.35">
      <c r="H361" s="161"/>
      <c r="I361" s="13" t="s">
        <v>783</v>
      </c>
    </row>
    <row r="362" spans="8:9" x14ac:dyDescent="0.35">
      <c r="H362" s="160" t="s">
        <v>163</v>
      </c>
      <c r="I362" s="9" t="s">
        <v>951</v>
      </c>
    </row>
    <row r="363" spans="8:9" x14ac:dyDescent="0.35">
      <c r="H363" s="161"/>
      <c r="I363" s="13" t="s">
        <v>950</v>
      </c>
    </row>
    <row r="364" spans="8:9" x14ac:dyDescent="0.35">
      <c r="H364" s="92" t="s">
        <v>134</v>
      </c>
      <c r="I364" s="13" t="s">
        <v>888</v>
      </c>
    </row>
    <row r="365" spans="8:9" ht="14.5" customHeight="1" x14ac:dyDescent="0.35">
      <c r="H365" s="17" t="s">
        <v>347</v>
      </c>
      <c r="I365" s="2" t="s">
        <v>952</v>
      </c>
    </row>
    <row r="366" spans="8:9" x14ac:dyDescent="0.35">
      <c r="H366" s="163" t="s">
        <v>135</v>
      </c>
      <c r="I366" s="9" t="s">
        <v>899</v>
      </c>
    </row>
    <row r="367" spans="8:9" x14ac:dyDescent="0.35">
      <c r="H367" s="165"/>
      <c r="I367" s="12" t="s">
        <v>894</v>
      </c>
    </row>
    <row r="368" spans="8:9" x14ac:dyDescent="0.35">
      <c r="H368" s="165"/>
      <c r="I368" s="12" t="s">
        <v>889</v>
      </c>
    </row>
    <row r="369" spans="8:9" x14ac:dyDescent="0.35">
      <c r="H369" s="165"/>
      <c r="I369" s="12" t="s">
        <v>890</v>
      </c>
    </row>
    <row r="370" spans="8:9" x14ac:dyDescent="0.35">
      <c r="H370" s="165"/>
      <c r="I370" s="12" t="s">
        <v>896</v>
      </c>
    </row>
    <row r="371" spans="8:9" x14ac:dyDescent="0.35">
      <c r="H371" s="165"/>
      <c r="I371" s="12" t="s">
        <v>897</v>
      </c>
    </row>
    <row r="372" spans="8:9" x14ac:dyDescent="0.35">
      <c r="H372" s="165"/>
      <c r="I372" s="12" t="s">
        <v>900</v>
      </c>
    </row>
    <row r="373" spans="8:9" x14ac:dyDescent="0.35">
      <c r="H373" s="165"/>
      <c r="I373" s="12" t="s">
        <v>898</v>
      </c>
    </row>
    <row r="374" spans="8:9" x14ac:dyDescent="0.35">
      <c r="H374" s="165"/>
      <c r="I374" s="12" t="s">
        <v>892</v>
      </c>
    </row>
    <row r="375" spans="8:9" x14ac:dyDescent="0.35">
      <c r="H375" s="165"/>
      <c r="I375" s="12" t="s">
        <v>891</v>
      </c>
    </row>
    <row r="376" spans="8:9" x14ac:dyDescent="0.35">
      <c r="H376" s="165"/>
      <c r="I376" s="12" t="s">
        <v>893</v>
      </c>
    </row>
    <row r="377" spans="8:9" x14ac:dyDescent="0.35">
      <c r="H377" s="164"/>
      <c r="I377" s="13" t="s">
        <v>895</v>
      </c>
    </row>
    <row r="378" spans="8:9" x14ac:dyDescent="0.35">
      <c r="H378" s="163" t="s">
        <v>62</v>
      </c>
      <c r="I378" s="14" t="s">
        <v>824</v>
      </c>
    </row>
    <row r="379" spans="8:9" x14ac:dyDescent="0.35">
      <c r="H379" s="165"/>
      <c r="I379" s="15" t="s">
        <v>823</v>
      </c>
    </row>
    <row r="380" spans="8:9" x14ac:dyDescent="0.35">
      <c r="H380" s="164"/>
      <c r="I380" s="16" t="s">
        <v>825</v>
      </c>
    </row>
    <row r="381" spans="8:9" x14ac:dyDescent="0.35">
      <c r="H381" s="160" t="s">
        <v>171</v>
      </c>
      <c r="I381" s="9" t="s">
        <v>788</v>
      </c>
    </row>
    <row r="382" spans="8:9" x14ac:dyDescent="0.35">
      <c r="H382" s="161"/>
      <c r="I382" s="13" t="s">
        <v>773</v>
      </c>
    </row>
    <row r="383" spans="8:9" ht="14.5" customHeight="1" x14ac:dyDescent="0.35">
      <c r="H383" s="17" t="s">
        <v>380</v>
      </c>
      <c r="I383" s="2" t="s">
        <v>953</v>
      </c>
    </row>
    <row r="384" spans="8:9" x14ac:dyDescent="0.35">
      <c r="H384" s="160" t="s">
        <v>143</v>
      </c>
      <c r="I384" s="9" t="s">
        <v>909</v>
      </c>
    </row>
    <row r="385" spans="8:9" x14ac:dyDescent="0.35">
      <c r="H385" s="162"/>
      <c r="I385" s="12" t="s">
        <v>910</v>
      </c>
    </row>
    <row r="386" spans="8:9" ht="14.5" customHeight="1" x14ac:dyDescent="0.35">
      <c r="H386" s="162"/>
      <c r="I386" s="12" t="s">
        <v>904</v>
      </c>
    </row>
    <row r="387" spans="8:9" x14ac:dyDescent="0.35">
      <c r="H387" s="162"/>
      <c r="I387" s="12" t="s">
        <v>911</v>
      </c>
    </row>
    <row r="388" spans="8:9" x14ac:dyDescent="0.35">
      <c r="H388" s="162"/>
      <c r="I388" s="12" t="s">
        <v>908</v>
      </c>
    </row>
    <row r="389" spans="8:9" x14ac:dyDescent="0.35">
      <c r="H389" s="162"/>
      <c r="I389" s="12" t="s">
        <v>901</v>
      </c>
    </row>
    <row r="390" spans="8:9" x14ac:dyDescent="0.35">
      <c r="H390" s="162"/>
      <c r="I390" s="12" t="s">
        <v>907</v>
      </c>
    </row>
    <row r="391" spans="8:9" x14ac:dyDescent="0.35">
      <c r="H391" s="162"/>
      <c r="I391" s="12" t="s">
        <v>912</v>
      </c>
    </row>
    <row r="392" spans="8:9" x14ac:dyDescent="0.35">
      <c r="H392" s="162"/>
      <c r="I392" s="12" t="s">
        <v>906</v>
      </c>
    </row>
    <row r="393" spans="8:9" x14ac:dyDescent="0.35">
      <c r="H393" s="162"/>
      <c r="I393" s="12" t="s">
        <v>903</v>
      </c>
    </row>
    <row r="394" spans="8:9" x14ac:dyDescent="0.35">
      <c r="H394" s="162"/>
      <c r="I394" s="12" t="s">
        <v>905</v>
      </c>
    </row>
    <row r="395" spans="8:9" x14ac:dyDescent="0.35">
      <c r="H395" s="161"/>
      <c r="I395" s="13" t="s">
        <v>902</v>
      </c>
    </row>
    <row r="396" spans="8:9" x14ac:dyDescent="0.35">
      <c r="H396" s="163" t="s">
        <v>389</v>
      </c>
      <c r="I396" s="9" t="s">
        <v>771</v>
      </c>
    </row>
    <row r="397" spans="8:9" x14ac:dyDescent="0.35">
      <c r="H397" s="164"/>
      <c r="I397" s="13" t="s">
        <v>772</v>
      </c>
    </row>
    <row r="398" spans="8:9" x14ac:dyDescent="0.35">
      <c r="H398" s="160" t="s">
        <v>394</v>
      </c>
      <c r="I398" s="9" t="s">
        <v>954</v>
      </c>
    </row>
    <row r="399" spans="8:9" x14ac:dyDescent="0.35">
      <c r="H399" s="162"/>
      <c r="I399" s="12" t="s">
        <v>751</v>
      </c>
    </row>
    <row r="400" spans="8:9" x14ac:dyDescent="0.35">
      <c r="H400" s="162"/>
      <c r="I400" s="12" t="s">
        <v>736</v>
      </c>
    </row>
    <row r="401" spans="8:9" x14ac:dyDescent="0.35">
      <c r="H401" s="162"/>
      <c r="I401" s="12" t="s">
        <v>955</v>
      </c>
    </row>
    <row r="402" spans="8:9" x14ac:dyDescent="0.35">
      <c r="H402" s="161"/>
      <c r="I402" s="13" t="s">
        <v>956</v>
      </c>
    </row>
  </sheetData>
  <mergeCells count="43">
    <mergeCell ref="H4:H12"/>
    <mergeCell ref="H64:H65"/>
    <mergeCell ref="H56:H63"/>
    <mergeCell ref="H36:H37"/>
    <mergeCell ref="H14:H18"/>
    <mergeCell ref="H33:H35"/>
    <mergeCell ref="H19:H24"/>
    <mergeCell ref="H25:H28"/>
    <mergeCell ref="H29:H32"/>
    <mergeCell ref="H71:H75"/>
    <mergeCell ref="H38:H40"/>
    <mergeCell ref="H41:H42"/>
    <mergeCell ref="H43:H55"/>
    <mergeCell ref="H66:H67"/>
    <mergeCell ref="H68:H70"/>
    <mergeCell ref="H76:H93"/>
    <mergeCell ref="H94:H98"/>
    <mergeCell ref="H99:H100"/>
    <mergeCell ref="H101:H113"/>
    <mergeCell ref="H344:H361"/>
    <mergeCell ref="H213:H241"/>
    <mergeCell ref="H114:H134"/>
    <mergeCell ref="H176:H177"/>
    <mergeCell ref="H135:H152"/>
    <mergeCell ref="H153:H169"/>
    <mergeCell ref="H170:H175"/>
    <mergeCell ref="H179:H212"/>
    <mergeCell ref="H362:H363"/>
    <mergeCell ref="H263:H285"/>
    <mergeCell ref="H286:H311"/>
    <mergeCell ref="H242:H250"/>
    <mergeCell ref="H256:H257"/>
    <mergeCell ref="H254:H255"/>
    <mergeCell ref="H251:H253"/>
    <mergeCell ref="H326:H343"/>
    <mergeCell ref="H258:H262"/>
    <mergeCell ref="H312:H325"/>
    <mergeCell ref="H381:H382"/>
    <mergeCell ref="H398:H402"/>
    <mergeCell ref="H396:H397"/>
    <mergeCell ref="H366:H377"/>
    <mergeCell ref="H384:H395"/>
    <mergeCell ref="H378:H380"/>
  </mergeCells>
  <conditionalFormatting sqref="C69:F72 C109:F109 C106:F107 C104:F104 C76:F78 C126:F129 C41:F53 C34:F38 C57:F62 C80:F85 C87:F101 C111:F119 C121:F124 C31:F32">
    <cfRule type="cellIs" dxfId="43" priority="43" operator="equal">
      <formula>-2</formula>
    </cfRule>
    <cfRule type="cellIs" dxfId="42" priority="44" operator="equal">
      <formula>2</formula>
    </cfRule>
  </conditionalFormatting>
  <conditionalFormatting sqref="C56:F56">
    <cfRule type="cellIs" dxfId="41" priority="41" operator="equal">
      <formula>-2</formula>
    </cfRule>
    <cfRule type="cellIs" dxfId="40" priority="42" operator="equal">
      <formula>2</formula>
    </cfRule>
  </conditionalFormatting>
  <conditionalFormatting sqref="C75:F75">
    <cfRule type="cellIs" dxfId="39" priority="39" operator="equal">
      <formula>-2</formula>
    </cfRule>
    <cfRule type="cellIs" dxfId="38" priority="40" operator="equal">
      <formula>2</formula>
    </cfRule>
  </conditionalFormatting>
  <conditionalFormatting sqref="C105:F105">
    <cfRule type="cellIs" dxfId="37" priority="37" operator="equal">
      <formula>-2</formula>
    </cfRule>
    <cfRule type="cellIs" dxfId="36" priority="38" operator="equal">
      <formula>2</formula>
    </cfRule>
  </conditionalFormatting>
  <conditionalFormatting sqref="C86:F86">
    <cfRule type="cellIs" dxfId="35" priority="35" operator="equal">
      <formula>-2</formula>
    </cfRule>
    <cfRule type="cellIs" dxfId="34" priority="36" operator="equal">
      <formula>2</formula>
    </cfRule>
  </conditionalFormatting>
  <conditionalFormatting sqref="C108:F108">
    <cfRule type="cellIs" dxfId="33" priority="33" operator="equal">
      <formula>-2</formula>
    </cfRule>
    <cfRule type="cellIs" dxfId="32" priority="34" operator="equal">
      <formula>2</formula>
    </cfRule>
  </conditionalFormatting>
  <conditionalFormatting sqref="C120:F120">
    <cfRule type="cellIs" dxfId="31" priority="31" operator="equal">
      <formula>-2</formula>
    </cfRule>
    <cfRule type="cellIs" dxfId="30" priority="32" operator="equal">
      <formula>2</formula>
    </cfRule>
  </conditionalFormatting>
  <conditionalFormatting sqref="C33:F33">
    <cfRule type="cellIs" dxfId="29" priority="29" operator="equal">
      <formula>-2</formula>
    </cfRule>
    <cfRule type="cellIs" dxfId="28" priority="30" operator="equal">
      <formula>2</formula>
    </cfRule>
  </conditionalFormatting>
  <conditionalFormatting sqref="C40:F40">
    <cfRule type="cellIs" dxfId="27" priority="27" operator="equal">
      <formula>-2</formula>
    </cfRule>
    <cfRule type="cellIs" dxfId="26" priority="28" operator="equal">
      <formula>2</formula>
    </cfRule>
  </conditionalFormatting>
  <conditionalFormatting sqref="C79:F79">
    <cfRule type="cellIs" dxfId="25" priority="25" operator="equal">
      <formula>-2</formula>
    </cfRule>
    <cfRule type="cellIs" dxfId="24" priority="26" operator="equal">
      <formula>2</formula>
    </cfRule>
  </conditionalFormatting>
  <conditionalFormatting sqref="C110:F110">
    <cfRule type="cellIs" dxfId="23" priority="23" operator="equal">
      <formula>-2</formula>
    </cfRule>
    <cfRule type="cellIs" dxfId="22" priority="24" operator="equal">
      <formula>2</formula>
    </cfRule>
  </conditionalFormatting>
  <conditionalFormatting sqref="C125:F125">
    <cfRule type="cellIs" dxfId="21" priority="21" operator="equal">
      <formula>-2</formula>
    </cfRule>
    <cfRule type="cellIs" dxfId="20" priority="22" operator="equal">
      <formula>2</formula>
    </cfRule>
  </conditionalFormatting>
  <conditionalFormatting sqref="C54:F54">
    <cfRule type="cellIs" dxfId="19" priority="19" operator="equal">
      <formula>-2</formula>
    </cfRule>
    <cfRule type="cellIs" dxfId="18" priority="20" operator="equal">
      <formula>2</formula>
    </cfRule>
  </conditionalFormatting>
  <conditionalFormatting sqref="C55:F55">
    <cfRule type="cellIs" dxfId="17" priority="17" operator="equal">
      <formula>-2</formula>
    </cfRule>
    <cfRule type="cellIs" dxfId="16" priority="18" operator="equal">
      <formula>2</formula>
    </cfRule>
  </conditionalFormatting>
  <conditionalFormatting sqref="C73:F73">
    <cfRule type="cellIs" dxfId="15" priority="15" operator="equal">
      <formula>-2</formula>
    </cfRule>
    <cfRule type="cellIs" dxfId="14" priority="16" operator="equal">
      <formula>2</formula>
    </cfRule>
  </conditionalFormatting>
  <conditionalFormatting sqref="C74:F74">
    <cfRule type="cellIs" dxfId="13" priority="13" operator="equal">
      <formula>-2</formula>
    </cfRule>
    <cfRule type="cellIs" dxfId="12" priority="14" operator="equal">
      <formula>2</formula>
    </cfRule>
  </conditionalFormatting>
  <conditionalFormatting sqref="C102:F102">
    <cfRule type="cellIs" dxfId="11" priority="11" operator="equal">
      <formula>-2</formula>
    </cfRule>
    <cfRule type="cellIs" dxfId="10" priority="12" operator="equal">
      <formula>2</formula>
    </cfRule>
  </conditionalFormatting>
  <conditionalFormatting sqref="C103:F103">
    <cfRule type="cellIs" dxfId="9" priority="9" operator="equal">
      <formula>-2</formula>
    </cfRule>
    <cfRule type="cellIs" dxfId="8" priority="10" operator="equal">
      <formula>2</formula>
    </cfRule>
  </conditionalFormatting>
  <conditionalFormatting sqref="C39:F39">
    <cfRule type="cellIs" dxfId="7" priority="7" operator="equal">
      <formula>-2</formula>
    </cfRule>
    <cfRule type="cellIs" dxfId="6" priority="8" operator="equal">
      <formula>2</formula>
    </cfRule>
  </conditionalFormatting>
  <conditionalFormatting sqref="C63:F64">
    <cfRule type="cellIs" dxfId="5" priority="5" operator="equal">
      <formula>-2</formula>
    </cfRule>
    <cfRule type="cellIs" dxfId="4" priority="6" operator="equal">
      <formula>2</formula>
    </cfRule>
  </conditionalFormatting>
  <conditionalFormatting sqref="C65:F66">
    <cfRule type="cellIs" dxfId="3" priority="3" operator="equal">
      <formula>-2</formula>
    </cfRule>
    <cfRule type="cellIs" dxfId="2" priority="4" operator="equal">
      <formula>2</formula>
    </cfRule>
  </conditionalFormatting>
  <conditionalFormatting sqref="C67:F68">
    <cfRule type="cellIs" dxfId="1" priority="1" operator="equal">
      <formula>-2</formula>
    </cfRule>
    <cfRule type="cellIs" dxfId="0" priority="2" operator="equal">
      <formula>2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4</vt:i4>
      </vt:variant>
    </vt:vector>
  </HeadingPairs>
  <TitlesOfParts>
    <vt:vector size="11" baseType="lpstr">
      <vt:lpstr>S1. METABRIC comparison</vt:lpstr>
      <vt:lpstr>S2. Primer sequences</vt:lpstr>
      <vt:lpstr>S3. Sequencing statistics</vt:lpstr>
      <vt:lpstr>S4. Somatic mutations</vt:lpstr>
      <vt:lpstr>S5. Copy number alterations</vt:lpstr>
      <vt:lpstr>S6. Pathway analyses</vt:lpstr>
      <vt:lpstr>S7. Targetable mutations</vt:lpstr>
      <vt:lpstr>'S5. Copy number alterations'!geneCN</vt:lpstr>
      <vt:lpstr>'S4. Somatic mutations'!Results</vt:lpstr>
      <vt:lpstr>'S6. Pathway analyses'!Results</vt:lpstr>
      <vt:lpstr>'S7. Targetable mutations'!Results_1</vt:lpstr>
    </vt:vector>
  </TitlesOfParts>
  <Company>UMC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Schrijver-2, W.A.M.</dc:creator>
  <cp:lastModifiedBy>willemijne schrijver</cp:lastModifiedBy>
  <dcterms:created xsi:type="dcterms:W3CDTF">2016-05-03T08:46:02Z</dcterms:created>
  <dcterms:modified xsi:type="dcterms:W3CDTF">2018-03-22T15:31:58Z</dcterms:modified>
</cp:coreProperties>
</file>