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1416" yWindow="1416" windowWidth="15576" windowHeight="12504" tabRatio="500"/>
  </bookViews>
  <sheets>
    <sheet name="STable 5c" sheetId="1" r:id="rId1"/>
  </sheets>
  <definedNames>
    <definedName name="_2Manuscript_screens">#REF!</definedName>
    <definedName name="_xlnm._FilterDatabase" localSheetId="0" hidden="1">'STable 5c'!#REF!</definedName>
    <definedName name="all_go_results_MF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" i="1"/>
  <c r="F5"/>
  <c r="G5"/>
  <c r="H5"/>
  <c r="E63"/>
  <c r="F63"/>
  <c r="G63"/>
  <c r="H63"/>
  <c r="E6"/>
  <c r="F6"/>
  <c r="G6"/>
  <c r="H6"/>
  <c r="E64"/>
  <c r="F64"/>
  <c r="G64"/>
  <c r="H64"/>
  <c r="E7"/>
  <c r="F7"/>
  <c r="G7"/>
  <c r="H7"/>
  <c r="E65"/>
  <c r="F65"/>
  <c r="G65"/>
  <c r="H65"/>
  <c r="E8"/>
  <c r="F8"/>
  <c r="G8"/>
  <c r="H8"/>
  <c r="E66"/>
  <c r="F66"/>
  <c r="G66"/>
  <c r="H66"/>
  <c r="E9"/>
  <c r="F9"/>
  <c r="G9"/>
  <c r="H9"/>
  <c r="E67"/>
  <c r="F67"/>
  <c r="G67"/>
  <c r="H67"/>
  <c r="E10"/>
  <c r="F10"/>
  <c r="G10"/>
  <c r="H10"/>
  <c r="E68"/>
  <c r="F68"/>
  <c r="G68"/>
  <c r="H68"/>
  <c r="E11"/>
  <c r="F11"/>
  <c r="G11"/>
  <c r="H11"/>
  <c r="E69"/>
  <c r="F69"/>
  <c r="G69"/>
  <c r="H69"/>
  <c r="E12"/>
  <c r="F12"/>
  <c r="G12"/>
  <c r="H12"/>
  <c r="E70"/>
  <c r="F70"/>
  <c r="G70"/>
  <c r="H70"/>
  <c r="E13"/>
  <c r="F13"/>
  <c r="G13"/>
  <c r="H13"/>
  <c r="E71"/>
  <c r="F71"/>
  <c r="G71"/>
  <c r="H71"/>
  <c r="E14"/>
  <c r="F14"/>
  <c r="G14"/>
  <c r="H14"/>
  <c r="E72"/>
  <c r="F72"/>
  <c r="G72"/>
  <c r="H72"/>
  <c r="E15"/>
  <c r="F15"/>
  <c r="G15"/>
  <c r="H15"/>
  <c r="E73"/>
  <c r="F73"/>
  <c r="G73"/>
  <c r="H73"/>
  <c r="E16"/>
  <c r="F16"/>
  <c r="G16"/>
  <c r="H16"/>
  <c r="E74"/>
  <c r="F74"/>
  <c r="G74"/>
  <c r="H74"/>
  <c r="E17"/>
  <c r="F17"/>
  <c r="G17"/>
  <c r="H17"/>
  <c r="E75"/>
  <c r="F75"/>
  <c r="G75"/>
  <c r="H75"/>
  <c r="E18"/>
  <c r="F18"/>
  <c r="G18"/>
  <c r="H18"/>
  <c r="E76"/>
  <c r="F76"/>
  <c r="G76"/>
  <c r="H76"/>
  <c r="E19"/>
  <c r="G19"/>
  <c r="E77"/>
  <c r="F77"/>
  <c r="G77"/>
  <c r="H77"/>
  <c r="E20"/>
  <c r="G20"/>
  <c r="E78"/>
  <c r="F78"/>
  <c r="G78"/>
  <c r="E21"/>
  <c r="F21"/>
  <c r="G21"/>
  <c r="H21"/>
  <c r="E79"/>
  <c r="F79"/>
  <c r="G79"/>
  <c r="H79"/>
  <c r="E22"/>
  <c r="F22"/>
  <c r="G22"/>
  <c r="H22"/>
  <c r="E80"/>
  <c r="F80"/>
  <c r="G80"/>
  <c r="H80"/>
  <c r="E23"/>
  <c r="F23"/>
  <c r="G23"/>
  <c r="H23"/>
  <c r="E81"/>
  <c r="F81"/>
  <c r="G81"/>
  <c r="H81"/>
  <c r="E24"/>
  <c r="F24"/>
  <c r="G24"/>
  <c r="H24"/>
  <c r="E82"/>
  <c r="F82"/>
  <c r="G82"/>
  <c r="H82"/>
  <c r="E25"/>
  <c r="F25"/>
  <c r="G25"/>
  <c r="H25"/>
  <c r="E83"/>
  <c r="F83"/>
  <c r="G83"/>
  <c r="H83"/>
  <c r="E26"/>
  <c r="F26"/>
  <c r="G26"/>
  <c r="H26"/>
  <c r="E84"/>
  <c r="F84"/>
  <c r="G84"/>
  <c r="H84"/>
  <c r="F27"/>
  <c r="H27"/>
  <c r="E85"/>
  <c r="F85"/>
  <c r="G85"/>
  <c r="H85"/>
  <c r="E28"/>
  <c r="F28"/>
  <c r="G28"/>
  <c r="H28"/>
  <c r="E86"/>
  <c r="F86"/>
  <c r="G86"/>
  <c r="H86"/>
  <c r="E29"/>
  <c r="F29"/>
  <c r="G29"/>
  <c r="H29"/>
  <c r="E87"/>
  <c r="F87"/>
  <c r="G87"/>
  <c r="H87"/>
  <c r="H30"/>
  <c r="E88"/>
  <c r="F88"/>
  <c r="G88"/>
  <c r="H88"/>
  <c r="E31"/>
  <c r="F31"/>
  <c r="G31"/>
  <c r="H31"/>
  <c r="E89"/>
  <c r="F89"/>
  <c r="G89"/>
  <c r="H89"/>
  <c r="E32"/>
  <c r="F32"/>
  <c r="G32"/>
  <c r="H32"/>
  <c r="E90"/>
  <c r="F90"/>
  <c r="G90"/>
  <c r="H90"/>
  <c r="E33"/>
  <c r="F33"/>
  <c r="G33"/>
  <c r="H33"/>
  <c r="E91"/>
  <c r="F91"/>
  <c r="G91"/>
  <c r="H91"/>
  <c r="E34"/>
  <c r="F34"/>
  <c r="G34"/>
  <c r="H34"/>
  <c r="E92"/>
  <c r="F92"/>
  <c r="G92"/>
  <c r="H92"/>
  <c r="E35"/>
  <c r="F35"/>
  <c r="G35"/>
  <c r="H35"/>
  <c r="E93"/>
  <c r="F93"/>
  <c r="G93"/>
  <c r="H93"/>
  <c r="E36"/>
  <c r="F36"/>
  <c r="G36"/>
  <c r="H36"/>
  <c r="E94"/>
  <c r="F94"/>
  <c r="G94"/>
  <c r="H94"/>
  <c r="E37"/>
  <c r="F37"/>
  <c r="G37"/>
  <c r="H37"/>
  <c r="E95"/>
  <c r="F95"/>
  <c r="G95"/>
  <c r="H95"/>
  <c r="E38"/>
  <c r="G38"/>
  <c r="E96"/>
  <c r="F96"/>
  <c r="G96"/>
  <c r="H96"/>
  <c r="E39"/>
  <c r="F39"/>
  <c r="G39"/>
  <c r="H39"/>
  <c r="E97"/>
  <c r="F97"/>
  <c r="G97"/>
  <c r="H97"/>
  <c r="E40"/>
  <c r="F40"/>
  <c r="G40"/>
  <c r="H40"/>
  <c r="E98"/>
  <c r="F98"/>
  <c r="G98"/>
  <c r="H98"/>
  <c r="E41"/>
  <c r="F41"/>
  <c r="G41"/>
  <c r="H41"/>
  <c r="E99"/>
  <c r="F99"/>
  <c r="G99"/>
  <c r="H99"/>
  <c r="E42"/>
  <c r="F42"/>
  <c r="G42"/>
  <c r="H42"/>
  <c r="E100"/>
  <c r="F100"/>
  <c r="G100"/>
  <c r="H100"/>
  <c r="E43"/>
  <c r="F43"/>
  <c r="G43"/>
  <c r="H43"/>
  <c r="E101"/>
  <c r="F101"/>
  <c r="G101"/>
  <c r="H101"/>
  <c r="F44"/>
  <c r="H44"/>
  <c r="E102"/>
  <c r="F102"/>
  <c r="G102"/>
  <c r="H102"/>
  <c r="E45"/>
  <c r="F45"/>
  <c r="G45"/>
  <c r="H45"/>
  <c r="E103"/>
  <c r="G103"/>
  <c r="E46"/>
  <c r="F46"/>
  <c r="G46"/>
  <c r="H46"/>
  <c r="E104"/>
  <c r="F104"/>
  <c r="G104"/>
  <c r="H104"/>
  <c r="E47"/>
  <c r="F47"/>
  <c r="G47"/>
  <c r="H47"/>
  <c r="E105"/>
  <c r="F105"/>
  <c r="G105"/>
  <c r="H105"/>
  <c r="E48"/>
  <c r="F48"/>
  <c r="G48"/>
  <c r="H48"/>
  <c r="E106"/>
  <c r="F106"/>
  <c r="G106"/>
  <c r="H106"/>
  <c r="E49"/>
  <c r="F49"/>
  <c r="G49"/>
  <c r="H49"/>
  <c r="E107"/>
  <c r="F107"/>
  <c r="G107"/>
  <c r="H107"/>
  <c r="E50"/>
  <c r="F50"/>
  <c r="G50"/>
  <c r="H50"/>
  <c r="E108"/>
  <c r="F108"/>
  <c r="G108"/>
  <c r="H108"/>
  <c r="F51"/>
  <c r="H51"/>
  <c r="E109"/>
  <c r="F109"/>
  <c r="G109"/>
  <c r="H109"/>
  <c r="E52"/>
  <c r="F52"/>
  <c r="G52"/>
  <c r="H52"/>
  <c r="E110"/>
  <c r="F110"/>
  <c r="G110"/>
  <c r="H110"/>
  <c r="E53"/>
  <c r="G53"/>
  <c r="E111"/>
  <c r="F111"/>
  <c r="G111"/>
  <c r="H111"/>
  <c r="E54"/>
  <c r="F54"/>
  <c r="G54"/>
  <c r="H54"/>
  <c r="E112"/>
  <c r="F112"/>
  <c r="G112"/>
  <c r="H112"/>
  <c r="E55"/>
  <c r="F55"/>
  <c r="G55"/>
  <c r="H55"/>
  <c r="E113"/>
  <c r="F113"/>
  <c r="G113"/>
  <c r="H113"/>
  <c r="E114"/>
  <c r="F114"/>
  <c r="G114"/>
  <c r="H114"/>
  <c r="E115"/>
  <c r="F115"/>
  <c r="G115"/>
  <c r="H115"/>
  <c r="E56"/>
  <c r="F56"/>
  <c r="G56"/>
  <c r="H56"/>
  <c r="E116"/>
  <c r="G116"/>
  <c r="E117"/>
  <c r="F117"/>
  <c r="G117"/>
  <c r="H117"/>
  <c r="E118"/>
  <c r="F118"/>
  <c r="G118"/>
  <c r="H118"/>
  <c r="E119"/>
  <c r="F119"/>
  <c r="G119"/>
  <c r="H119"/>
  <c r="E120"/>
  <c r="F120"/>
  <c r="G120"/>
  <c r="H120"/>
  <c r="E121"/>
  <c r="G121"/>
  <c r="E122"/>
  <c r="F122"/>
  <c r="G122"/>
  <c r="H122"/>
  <c r="E123"/>
  <c r="F123"/>
  <c r="G123"/>
  <c r="H123"/>
  <c r="E124"/>
  <c r="F124"/>
  <c r="G124"/>
  <c r="H124"/>
  <c r="E125"/>
  <c r="F125"/>
  <c r="G125"/>
  <c r="H125"/>
  <c r="E126"/>
  <c r="G126"/>
  <c r="E127"/>
  <c r="F127"/>
  <c r="G127"/>
  <c r="H127"/>
  <c r="E128"/>
  <c r="F128"/>
  <c r="G128"/>
  <c r="H128"/>
  <c r="E129"/>
  <c r="F129"/>
  <c r="G129"/>
  <c r="H129"/>
  <c r="E130"/>
  <c r="F130"/>
  <c r="G130"/>
  <c r="H130"/>
  <c r="E131"/>
  <c r="F131"/>
  <c r="G131"/>
  <c r="H131"/>
  <c r="E132"/>
  <c r="F132"/>
  <c r="G132"/>
  <c r="H132"/>
  <c r="E133"/>
  <c r="F133"/>
  <c r="G133"/>
  <c r="H133"/>
  <c r="E134"/>
  <c r="F134"/>
  <c r="G134"/>
  <c r="H134"/>
  <c r="E135"/>
  <c r="F135"/>
  <c r="G135"/>
  <c r="H135"/>
  <c r="E136"/>
  <c r="F136"/>
  <c r="G136"/>
  <c r="H136"/>
  <c r="E137"/>
  <c r="F137"/>
  <c r="G137"/>
  <c r="H137"/>
  <c r="E138"/>
  <c r="F138"/>
  <c r="G138"/>
  <c r="H138"/>
  <c r="E139"/>
  <c r="F139"/>
  <c r="G139"/>
  <c r="H139"/>
  <c r="E140"/>
  <c r="F140"/>
  <c r="G140"/>
  <c r="H140"/>
  <c r="E141"/>
  <c r="F141"/>
  <c r="G141"/>
  <c r="H141"/>
  <c r="E142"/>
  <c r="F142"/>
  <c r="G142"/>
  <c r="H142"/>
  <c r="E143"/>
  <c r="F143"/>
  <c r="G143"/>
  <c r="H143"/>
  <c r="E144"/>
  <c r="F144"/>
  <c r="G144"/>
  <c r="H144"/>
  <c r="E145"/>
  <c r="F145"/>
  <c r="G145"/>
  <c r="H145"/>
  <c r="E146"/>
  <c r="F146"/>
  <c r="G146"/>
  <c r="H146"/>
  <c r="E147"/>
  <c r="F147"/>
  <c r="G147"/>
  <c r="H147"/>
  <c r="E148"/>
  <c r="G148"/>
  <c r="E149"/>
  <c r="F149"/>
  <c r="G149"/>
  <c r="H149"/>
  <c r="E150"/>
  <c r="F150"/>
  <c r="G150"/>
  <c r="H150"/>
  <c r="E151"/>
  <c r="F151"/>
  <c r="G151"/>
  <c r="H151"/>
  <c r="E152"/>
  <c r="F152"/>
  <c r="G152"/>
  <c r="H152"/>
  <c r="E153"/>
  <c r="F153"/>
  <c r="G153"/>
  <c r="H153"/>
  <c r="E154"/>
  <c r="G154"/>
  <c r="E155"/>
  <c r="F155"/>
  <c r="G155"/>
  <c r="H155"/>
  <c r="E156"/>
  <c r="F156"/>
  <c r="G156"/>
  <c r="H156"/>
  <c r="E157"/>
  <c r="G157"/>
  <c r="E158"/>
  <c r="F158"/>
  <c r="G158"/>
  <c r="H158"/>
  <c r="E159"/>
  <c r="G159"/>
  <c r="E160"/>
  <c r="F160"/>
  <c r="G160"/>
  <c r="H160"/>
  <c r="E161"/>
  <c r="F161"/>
  <c r="G161"/>
  <c r="H161"/>
  <c r="E162"/>
  <c r="F162"/>
  <c r="G162"/>
  <c r="H162"/>
</calcChain>
</file>

<file path=xl/sharedStrings.xml><?xml version="1.0" encoding="utf-8"?>
<sst xmlns="http://schemas.openxmlformats.org/spreadsheetml/2006/main" count="331" uniqueCount="69">
  <si>
    <t>KP4</t>
    <phoneticPr fontId="0" type="noConversion"/>
  </si>
  <si>
    <t>UBOX5</t>
  </si>
  <si>
    <t>TNKS2</t>
  </si>
  <si>
    <t>TMF1</t>
  </si>
  <si>
    <t>TMEM47</t>
  </si>
  <si>
    <t>SUPT16H</t>
  </si>
  <si>
    <t>ST3GAL3</t>
  </si>
  <si>
    <t>KP4</t>
    <phoneticPr fontId="0" type="noConversion"/>
  </si>
  <si>
    <t>SERPINA3</t>
  </si>
  <si>
    <t>KP4</t>
    <phoneticPr fontId="0" type="noConversion"/>
  </si>
  <si>
    <t>SAMM50</t>
  </si>
  <si>
    <t>RNF152</t>
  </si>
  <si>
    <t>RNF128</t>
  </si>
  <si>
    <t>KP4</t>
    <phoneticPr fontId="0" type="noConversion"/>
  </si>
  <si>
    <t>RAB11B</t>
  </si>
  <si>
    <t>PTPRG</t>
  </si>
  <si>
    <t>PPP1R3B</t>
  </si>
  <si>
    <t>NUP35</t>
  </si>
  <si>
    <t>NPM1</t>
  </si>
  <si>
    <t>NPIP</t>
  </si>
  <si>
    <t>NDUFA1</t>
  </si>
  <si>
    <t>MMP2</t>
  </si>
  <si>
    <t>LCLAT1</t>
  </si>
  <si>
    <t>HLA-DQA1</t>
  </si>
  <si>
    <t>GAR1</t>
  </si>
  <si>
    <t>EXOSC6</t>
  </si>
  <si>
    <t>EPGN</t>
  </si>
  <si>
    <t>EIF3F</t>
  </si>
  <si>
    <t>DEC1</t>
  </si>
  <si>
    <t>CSNK2B</t>
  </si>
  <si>
    <t>CCDC58</t>
  </si>
  <si>
    <t>CCDC135</t>
  </si>
  <si>
    <t>BRIX1</t>
  </si>
  <si>
    <t>APOBEC4</t>
  </si>
  <si>
    <t>ANKFY1</t>
  </si>
  <si>
    <t>ALDH1A3</t>
  </si>
  <si>
    <t>ACTL6B</t>
  </si>
  <si>
    <t>MiaPaca</t>
    <phoneticPr fontId="0" type="noConversion"/>
  </si>
  <si>
    <t>VCP</t>
  </si>
  <si>
    <t>UBA1</t>
  </si>
  <si>
    <t>THOC1</t>
  </si>
  <si>
    <t>SNRPD2</t>
  </si>
  <si>
    <t>SF3B2</t>
  </si>
  <si>
    <t>RPS17</t>
  </si>
  <si>
    <t>RAN</t>
  </si>
  <si>
    <t>PSMB2</t>
  </si>
  <si>
    <t>PSMA1</t>
  </si>
  <si>
    <t>POLR2E</t>
  </si>
  <si>
    <t>POLR2D</t>
  </si>
  <si>
    <t>PABPN1</t>
  </si>
  <si>
    <t>HNRNPC</t>
  </si>
  <si>
    <t>EIF3B</t>
  </si>
  <si>
    <t>COPZ1</t>
  </si>
  <si>
    <t>ARCN1</t>
  </si>
  <si>
    <t>AQR</t>
  </si>
  <si>
    <t>MB231</t>
    <phoneticPr fontId="0" type="noConversion"/>
  </si>
  <si>
    <t>NA</t>
  </si>
  <si>
    <t>p&lt;0.05</t>
  </si>
  <si>
    <t>Slow Dropouts</t>
  </si>
  <si>
    <t>Fast Dropouts</t>
  </si>
  <si>
    <t>Supplemental Table 5:  Genes selected for the siRNA followup experiment and the results.</t>
  </si>
  <si>
    <t>siRNA</t>
    <phoneticPr fontId="0" type="noConversion"/>
  </si>
  <si>
    <t>shRNA</t>
    <phoneticPr fontId="0" type="noConversion"/>
  </si>
  <si>
    <t>Hit-Hit</t>
    <phoneticPr fontId="0" type="noConversion"/>
  </si>
  <si>
    <t>Hit-NoHit</t>
    <phoneticPr fontId="0" type="noConversion"/>
  </si>
  <si>
    <t>NoHit-Hit</t>
    <phoneticPr fontId="0" type="noConversion"/>
  </si>
  <si>
    <t>NoHit-NoHit</t>
    <phoneticPr fontId="0" type="noConversion"/>
  </si>
  <si>
    <t>Gene</t>
    <phoneticPr fontId="0" type="noConversion"/>
  </si>
  <si>
    <t>Cell Line</t>
    <phoneticPr fontId="0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</si>
</sst>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3" fillId="0" borderId="1" xfId="1" applyNumberFormat="1" applyBorder="1" applyAlignment="1">
      <alignment horizontal="center"/>
    </xf>
    <xf numFmtId="49" fontId="3" fillId="0" borderId="1" xfId="1" applyNumberFormat="1" applyBorder="1"/>
    <xf numFmtId="164" fontId="3" fillId="0" borderId="0" xfId="1" applyNumberFormat="1" applyAlignment="1">
      <alignment horizontal="center"/>
    </xf>
    <xf numFmtId="49" fontId="3" fillId="0" borderId="0" xfId="1" applyNumberFormat="1"/>
    <xf numFmtId="164" fontId="3" fillId="3" borderId="0" xfId="1" applyNumberFormat="1" applyFill="1" applyAlignment="1">
      <alignment horizontal="center"/>
    </xf>
    <xf numFmtId="164" fontId="3" fillId="4" borderId="0" xfId="1" applyNumberFormat="1" applyFill="1" applyAlignment="1">
      <alignment horizontal="center"/>
    </xf>
    <xf numFmtId="164" fontId="3" fillId="2" borderId="0" xfId="1" applyNumberFormat="1" applyFill="1" applyAlignment="1">
      <alignment horizontal="center"/>
    </xf>
    <xf numFmtId="0" fontId="3" fillId="3" borderId="0" xfId="1" applyFill="1" applyAlignment="1">
      <alignment horizontal="center"/>
    </xf>
    <xf numFmtId="0" fontId="3" fillId="4" borderId="0" xfId="1" applyFill="1" applyAlignment="1">
      <alignment horizontal="center"/>
    </xf>
    <xf numFmtId="0" fontId="5" fillId="0" borderId="0" xfId="1" applyFont="1"/>
    <xf numFmtId="0" fontId="2" fillId="0" borderId="0" xfId="0" applyFont="1"/>
    <xf numFmtId="0" fontId="1" fillId="0" borderId="2" xfId="1" applyFont="1" applyBorder="1"/>
    <xf numFmtId="0" fontId="3" fillId="0" borderId="1" xfId="1" applyBorder="1"/>
    <xf numFmtId="164" fontId="3" fillId="3" borderId="1" xfId="1" applyNumberFormat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0" borderId="0" xfId="1" applyFont="1"/>
    <xf numFmtId="49" fontId="3" fillId="0" borderId="0" xfId="1" applyNumberFormat="1" applyBorder="1"/>
    <xf numFmtId="0" fontId="3" fillId="0" borderId="0" xfId="1" applyBorder="1"/>
    <xf numFmtId="164" fontId="3" fillId="0" borderId="0" xfId="1" applyNumberFormat="1" applyBorder="1" applyAlignment="1">
      <alignment horizontal="center"/>
    </xf>
  </cellXfs>
  <cellStyles count="2">
    <cellStyle name="Normal" xfId="0" builtinId="0"/>
    <cellStyle name="Normal 2" xfId="1"/>
  </cellStyles>
  <dxfs count="1">
    <dxf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163"/>
  <sheetViews>
    <sheetView tabSelected="1" view="pageLayout" workbookViewId="0">
      <selection activeCell="E163" sqref="E163:H163"/>
    </sheetView>
  </sheetViews>
  <sheetFormatPr defaultColWidth="10.7265625" defaultRowHeight="12.6"/>
  <cols>
    <col min="1" max="16384" width="10.7265625" style="1"/>
  </cols>
  <sheetData>
    <row r="1" spans="1:9">
      <c r="A1" s="13" t="s">
        <v>60</v>
      </c>
    </row>
    <row r="3" spans="1:9" s="12" customFormat="1" ht="16.8" thickBot="1">
      <c r="A3" s="12" t="s">
        <v>59</v>
      </c>
    </row>
    <row r="4" spans="1:9" ht="13.2" thickBot="1">
      <c r="A4" s="14" t="s">
        <v>67</v>
      </c>
      <c r="B4" s="14" t="s">
        <v>68</v>
      </c>
      <c r="C4" s="14" t="s">
        <v>61</v>
      </c>
      <c r="D4" s="14" t="s">
        <v>62</v>
      </c>
      <c r="E4" s="14" t="s">
        <v>63</v>
      </c>
      <c r="F4" s="14" t="s">
        <v>64</v>
      </c>
      <c r="G4" s="14" t="s">
        <v>65</v>
      </c>
      <c r="H4" s="14" t="s">
        <v>66</v>
      </c>
    </row>
    <row r="5" spans="1:9" ht="13.2" thickTop="1">
      <c r="A5" s="6" t="s">
        <v>54</v>
      </c>
      <c r="B5" s="6" t="s">
        <v>55</v>
      </c>
      <c r="C5" s="9">
        <v>4.7137101871287501E-2</v>
      </c>
      <c r="D5" s="2">
        <v>13</v>
      </c>
      <c r="E5" s="1">
        <f t="shared" ref="E5:E26" si="0">IF(AND($C5&lt;=0.5,$D5&lt;800),1,0)</f>
        <v>1</v>
      </c>
      <c r="F5" s="1">
        <f t="shared" ref="F5:F18" si="1">IF(AND($C5&lt;=0.5,$D5&gt;800),1,0)</f>
        <v>0</v>
      </c>
      <c r="G5" s="1">
        <f t="shared" ref="G5:G26" si="2">IF(AND($C5&gt;0.5,$D5&lt;800),1,0)</f>
        <v>0</v>
      </c>
      <c r="H5" s="1">
        <f t="shared" ref="H5:H18" si="3">IF(AND($C5&gt;0.5,$D5&gt;800),1,0)</f>
        <v>0</v>
      </c>
      <c r="I5" s="9" t="s">
        <v>57</v>
      </c>
    </row>
    <row r="6" spans="1:9">
      <c r="A6" s="6" t="s">
        <v>53</v>
      </c>
      <c r="B6" s="6" t="s">
        <v>55</v>
      </c>
      <c r="C6" s="9">
        <v>4.7137101871287501E-2</v>
      </c>
      <c r="D6" s="2">
        <v>18</v>
      </c>
      <c r="E6" s="1">
        <f t="shared" si="0"/>
        <v>1</v>
      </c>
      <c r="F6" s="1">
        <f t="shared" si="1"/>
        <v>0</v>
      </c>
      <c r="G6" s="1">
        <f t="shared" si="2"/>
        <v>0</v>
      </c>
      <c r="H6" s="1">
        <f t="shared" si="3"/>
        <v>0</v>
      </c>
      <c r="I6" s="11" t="s">
        <v>57</v>
      </c>
    </row>
    <row r="7" spans="1:9">
      <c r="A7" s="6" t="s">
        <v>52</v>
      </c>
      <c r="B7" s="6" t="s">
        <v>55</v>
      </c>
      <c r="C7" s="9">
        <v>4.7137101871287501E-2</v>
      </c>
      <c r="D7" s="2">
        <v>3</v>
      </c>
      <c r="E7" s="1">
        <f t="shared" si="0"/>
        <v>1</v>
      </c>
      <c r="F7" s="1">
        <f t="shared" si="1"/>
        <v>0</v>
      </c>
      <c r="G7" s="1">
        <f t="shared" si="2"/>
        <v>0</v>
      </c>
      <c r="H7" s="1">
        <f t="shared" si="3"/>
        <v>0</v>
      </c>
      <c r="I7" s="10" t="s">
        <v>57</v>
      </c>
    </row>
    <row r="8" spans="1:9">
      <c r="A8" s="6" t="s">
        <v>51</v>
      </c>
      <c r="B8" s="6" t="s">
        <v>55</v>
      </c>
      <c r="C8" s="9">
        <v>4.7137101871287501E-2</v>
      </c>
      <c r="D8" s="2">
        <v>11</v>
      </c>
      <c r="E8" s="1">
        <f t="shared" si="0"/>
        <v>1</v>
      </c>
      <c r="F8" s="1">
        <f t="shared" si="1"/>
        <v>0</v>
      </c>
      <c r="G8" s="1">
        <f t="shared" si="2"/>
        <v>0</v>
      </c>
      <c r="H8" s="1">
        <f t="shared" si="3"/>
        <v>0</v>
      </c>
    </row>
    <row r="9" spans="1:9">
      <c r="A9" s="6" t="s">
        <v>50</v>
      </c>
      <c r="B9" s="6" t="s">
        <v>55</v>
      </c>
      <c r="C9" s="9">
        <v>4.7137101871287501E-2</v>
      </c>
      <c r="D9" s="2">
        <v>62</v>
      </c>
      <c r="E9" s="1">
        <f t="shared" si="0"/>
        <v>1</v>
      </c>
      <c r="F9" s="1">
        <f t="shared" si="1"/>
        <v>0</v>
      </c>
      <c r="G9" s="1">
        <f t="shared" si="2"/>
        <v>0</v>
      </c>
      <c r="H9" s="1">
        <f t="shared" si="3"/>
        <v>0</v>
      </c>
    </row>
    <row r="10" spans="1:9">
      <c r="A10" s="6" t="s">
        <v>49</v>
      </c>
      <c r="B10" s="6" t="s">
        <v>55</v>
      </c>
      <c r="C10" s="9">
        <v>4.7137101871287501E-2</v>
      </c>
      <c r="D10" s="2">
        <v>58</v>
      </c>
      <c r="E10" s="1">
        <f t="shared" si="0"/>
        <v>1</v>
      </c>
      <c r="F10" s="1">
        <f t="shared" si="1"/>
        <v>0</v>
      </c>
      <c r="G10" s="1">
        <f t="shared" si="2"/>
        <v>0</v>
      </c>
      <c r="H10" s="1">
        <f t="shared" si="3"/>
        <v>0</v>
      </c>
    </row>
    <row r="11" spans="1:9">
      <c r="A11" s="6" t="s">
        <v>48</v>
      </c>
      <c r="B11" s="6" t="s">
        <v>55</v>
      </c>
      <c r="C11" s="9">
        <v>4.7137101871287501E-2</v>
      </c>
      <c r="D11" s="2">
        <v>252</v>
      </c>
      <c r="E11" s="1">
        <f t="shared" si="0"/>
        <v>1</v>
      </c>
      <c r="F11" s="1">
        <f t="shared" si="1"/>
        <v>0</v>
      </c>
      <c r="G11" s="1">
        <f t="shared" si="2"/>
        <v>0</v>
      </c>
      <c r="H11" s="1">
        <f t="shared" si="3"/>
        <v>0</v>
      </c>
    </row>
    <row r="12" spans="1:9">
      <c r="A12" s="6" t="s">
        <v>47</v>
      </c>
      <c r="B12" s="6" t="s">
        <v>55</v>
      </c>
      <c r="C12" s="9">
        <v>4.7137101871287501E-2</v>
      </c>
      <c r="D12" s="2">
        <v>2161</v>
      </c>
      <c r="E12" s="1">
        <f t="shared" si="0"/>
        <v>0</v>
      </c>
      <c r="F12" s="1">
        <f t="shared" si="1"/>
        <v>1</v>
      </c>
      <c r="G12" s="1">
        <f t="shared" si="2"/>
        <v>0</v>
      </c>
      <c r="H12" s="1">
        <f t="shared" si="3"/>
        <v>0</v>
      </c>
    </row>
    <row r="13" spans="1:9">
      <c r="A13" s="6" t="s">
        <v>46</v>
      </c>
      <c r="B13" s="6" t="s">
        <v>55</v>
      </c>
      <c r="C13" s="9">
        <v>4.7137101871287501E-2</v>
      </c>
      <c r="D13" s="2">
        <v>40</v>
      </c>
      <c r="E13" s="1">
        <f t="shared" si="0"/>
        <v>1</v>
      </c>
      <c r="F13" s="1">
        <f t="shared" si="1"/>
        <v>0</v>
      </c>
      <c r="G13" s="1">
        <f t="shared" si="2"/>
        <v>0</v>
      </c>
      <c r="H13" s="1">
        <f t="shared" si="3"/>
        <v>0</v>
      </c>
    </row>
    <row r="14" spans="1:9">
      <c r="A14" s="6" t="s">
        <v>45</v>
      </c>
      <c r="B14" s="6" t="s">
        <v>55</v>
      </c>
      <c r="C14" s="9">
        <v>4.7137101871287501E-2</v>
      </c>
      <c r="D14" s="2">
        <v>42</v>
      </c>
      <c r="E14" s="1">
        <f t="shared" si="0"/>
        <v>1</v>
      </c>
      <c r="F14" s="1">
        <f t="shared" si="1"/>
        <v>0</v>
      </c>
      <c r="G14" s="1">
        <f t="shared" si="2"/>
        <v>0</v>
      </c>
      <c r="H14" s="1">
        <f t="shared" si="3"/>
        <v>0</v>
      </c>
    </row>
    <row r="15" spans="1:9">
      <c r="A15" s="6" t="s">
        <v>44</v>
      </c>
      <c r="B15" s="6" t="s">
        <v>55</v>
      </c>
      <c r="C15" s="9">
        <v>4.7137101871287501E-2</v>
      </c>
      <c r="D15" s="2">
        <v>1</v>
      </c>
      <c r="E15" s="1">
        <f t="shared" si="0"/>
        <v>1</v>
      </c>
      <c r="F15" s="1">
        <f t="shared" si="1"/>
        <v>0</v>
      </c>
      <c r="G15" s="1">
        <f t="shared" si="2"/>
        <v>0</v>
      </c>
      <c r="H15" s="1">
        <f t="shared" si="3"/>
        <v>0</v>
      </c>
    </row>
    <row r="16" spans="1:9">
      <c r="A16" s="6" t="s">
        <v>43</v>
      </c>
      <c r="B16" s="6" t="s">
        <v>55</v>
      </c>
      <c r="C16" s="9">
        <v>4.7137101871287501E-2</v>
      </c>
      <c r="D16" s="2">
        <v>90</v>
      </c>
      <c r="E16" s="1">
        <f t="shared" si="0"/>
        <v>1</v>
      </c>
      <c r="F16" s="1">
        <f t="shared" si="1"/>
        <v>0</v>
      </c>
      <c r="G16" s="1">
        <f t="shared" si="2"/>
        <v>0</v>
      </c>
      <c r="H16" s="1">
        <f t="shared" si="3"/>
        <v>0</v>
      </c>
    </row>
    <row r="17" spans="1:8">
      <c r="A17" s="6" t="s">
        <v>42</v>
      </c>
      <c r="B17" s="6" t="s">
        <v>55</v>
      </c>
      <c r="C17" s="9">
        <v>4.7137101871287501E-2</v>
      </c>
      <c r="D17" s="2">
        <v>48</v>
      </c>
      <c r="E17" s="1">
        <f t="shared" si="0"/>
        <v>1</v>
      </c>
      <c r="F17" s="1">
        <f t="shared" si="1"/>
        <v>0</v>
      </c>
      <c r="G17" s="1">
        <f t="shared" si="2"/>
        <v>0</v>
      </c>
      <c r="H17" s="1">
        <f t="shared" si="3"/>
        <v>0</v>
      </c>
    </row>
    <row r="18" spans="1:8">
      <c r="A18" s="6" t="s">
        <v>41</v>
      </c>
      <c r="B18" s="6" t="s">
        <v>55</v>
      </c>
      <c r="C18" s="9">
        <v>4.7137101871287501E-2</v>
      </c>
      <c r="D18" s="2">
        <v>36</v>
      </c>
      <c r="E18" s="1">
        <f t="shared" si="0"/>
        <v>1</v>
      </c>
      <c r="F18" s="1">
        <f t="shared" si="1"/>
        <v>0</v>
      </c>
      <c r="G18" s="1">
        <f t="shared" si="2"/>
        <v>0</v>
      </c>
      <c r="H18" s="1">
        <f t="shared" si="3"/>
        <v>0</v>
      </c>
    </row>
    <row r="19" spans="1:8">
      <c r="A19" s="6" t="s">
        <v>40</v>
      </c>
      <c r="B19" s="6" t="s">
        <v>55</v>
      </c>
      <c r="C19" s="5">
        <v>9.8647252698395999E-2</v>
      </c>
      <c r="D19" s="2">
        <v>12847</v>
      </c>
      <c r="E19" s="1">
        <f t="shared" si="0"/>
        <v>0</v>
      </c>
      <c r="F19" s="1">
        <v>0</v>
      </c>
      <c r="G19" s="1">
        <f t="shared" si="2"/>
        <v>0</v>
      </c>
      <c r="H19" s="1">
        <v>1</v>
      </c>
    </row>
    <row r="20" spans="1:8">
      <c r="A20" s="6" t="s">
        <v>39</v>
      </c>
      <c r="B20" s="6" t="s">
        <v>55</v>
      </c>
      <c r="C20" s="5">
        <v>0.26635693989225701</v>
      </c>
      <c r="D20" s="2">
        <v>1438</v>
      </c>
      <c r="E20" s="1">
        <f t="shared" si="0"/>
        <v>0</v>
      </c>
      <c r="F20" s="1">
        <v>0</v>
      </c>
      <c r="G20" s="1">
        <f t="shared" si="2"/>
        <v>0</v>
      </c>
      <c r="H20" s="1">
        <v>1</v>
      </c>
    </row>
    <row r="21" spans="1:8">
      <c r="A21" s="6" t="s">
        <v>38</v>
      </c>
      <c r="B21" s="6" t="s">
        <v>55</v>
      </c>
      <c r="C21" s="9">
        <v>4.7137101871287501E-2</v>
      </c>
      <c r="D21" s="2">
        <v>2</v>
      </c>
      <c r="E21" s="1">
        <f t="shared" si="0"/>
        <v>1</v>
      </c>
      <c r="F21" s="1">
        <f t="shared" ref="F21:F29" si="4">IF(AND($C21&lt;=0.5,$D21&gt;800),1,0)</f>
        <v>0</v>
      </c>
      <c r="G21" s="1">
        <f t="shared" si="2"/>
        <v>0</v>
      </c>
      <c r="H21" s="1">
        <f t="shared" ref="H21:H37" si="5">IF(AND($C21&gt;0.5,$D21&gt;800),1,0)</f>
        <v>0</v>
      </c>
    </row>
    <row r="22" spans="1:8">
      <c r="A22" s="6" t="s">
        <v>54</v>
      </c>
      <c r="B22" s="1" t="s">
        <v>37</v>
      </c>
      <c r="C22" s="8">
        <v>4.8945147442629899E-2</v>
      </c>
      <c r="D22" s="2">
        <v>31</v>
      </c>
      <c r="E22" s="1">
        <f t="shared" si="0"/>
        <v>1</v>
      </c>
      <c r="F22" s="1">
        <f t="shared" si="4"/>
        <v>0</v>
      </c>
      <c r="G22" s="1">
        <f t="shared" si="2"/>
        <v>0</v>
      </c>
      <c r="H22" s="1">
        <f t="shared" si="5"/>
        <v>0</v>
      </c>
    </row>
    <row r="23" spans="1:8">
      <c r="A23" s="6" t="s">
        <v>53</v>
      </c>
      <c r="B23" s="1" t="s">
        <v>37</v>
      </c>
      <c r="C23" s="8">
        <v>4.8945147442629899E-2</v>
      </c>
      <c r="D23" s="2">
        <v>660</v>
      </c>
      <c r="E23" s="1">
        <f t="shared" si="0"/>
        <v>1</v>
      </c>
      <c r="F23" s="1">
        <f t="shared" si="4"/>
        <v>0</v>
      </c>
      <c r="G23" s="1">
        <f t="shared" si="2"/>
        <v>0</v>
      </c>
      <c r="H23" s="1">
        <f t="shared" si="5"/>
        <v>0</v>
      </c>
    </row>
    <row r="24" spans="1:8">
      <c r="A24" s="6" t="s">
        <v>52</v>
      </c>
      <c r="B24" s="1" t="s">
        <v>37</v>
      </c>
      <c r="C24" s="8">
        <v>4.8945147442629899E-2</v>
      </c>
      <c r="D24" s="2">
        <v>13079</v>
      </c>
      <c r="E24" s="1">
        <f t="shared" si="0"/>
        <v>0</v>
      </c>
      <c r="F24" s="1">
        <f t="shared" si="4"/>
        <v>1</v>
      </c>
      <c r="G24" s="1">
        <f t="shared" si="2"/>
        <v>0</v>
      </c>
      <c r="H24" s="1">
        <f t="shared" si="5"/>
        <v>0</v>
      </c>
    </row>
    <row r="25" spans="1:8">
      <c r="A25" s="6" t="s">
        <v>51</v>
      </c>
      <c r="B25" s="1" t="s">
        <v>37</v>
      </c>
      <c r="C25" s="8">
        <v>4.8945147442629899E-2</v>
      </c>
      <c r="D25" s="2">
        <v>6</v>
      </c>
      <c r="E25" s="1">
        <f t="shared" si="0"/>
        <v>1</v>
      </c>
      <c r="F25" s="1">
        <f t="shared" si="4"/>
        <v>0</v>
      </c>
      <c r="G25" s="1">
        <f t="shared" si="2"/>
        <v>0</v>
      </c>
      <c r="H25" s="1">
        <f t="shared" si="5"/>
        <v>0</v>
      </c>
    </row>
    <row r="26" spans="1:8">
      <c r="A26" s="6" t="s">
        <v>50</v>
      </c>
      <c r="B26" s="1" t="s">
        <v>37</v>
      </c>
      <c r="C26" s="8">
        <v>4.8945147442629899E-2</v>
      </c>
      <c r="D26" s="2">
        <v>20</v>
      </c>
      <c r="E26" s="1">
        <f t="shared" si="0"/>
        <v>1</v>
      </c>
      <c r="F26" s="1">
        <f t="shared" si="4"/>
        <v>0</v>
      </c>
      <c r="G26" s="1">
        <f t="shared" si="2"/>
        <v>0</v>
      </c>
      <c r="H26" s="1">
        <f t="shared" si="5"/>
        <v>0</v>
      </c>
    </row>
    <row r="27" spans="1:8">
      <c r="A27" s="6" t="s">
        <v>49</v>
      </c>
      <c r="B27" s="1" t="s">
        <v>37</v>
      </c>
      <c r="C27" s="5">
        <v>0.47364120044190799</v>
      </c>
      <c r="D27" s="2">
        <v>688</v>
      </c>
      <c r="E27" s="1">
        <v>0</v>
      </c>
      <c r="F27" s="1">
        <f t="shared" si="4"/>
        <v>0</v>
      </c>
      <c r="G27" s="1">
        <v>1</v>
      </c>
      <c r="H27" s="1">
        <f t="shared" si="5"/>
        <v>0</v>
      </c>
    </row>
    <row r="28" spans="1:8">
      <c r="A28" s="6" t="s">
        <v>48</v>
      </c>
      <c r="B28" s="1" t="s">
        <v>37</v>
      </c>
      <c r="C28" s="8">
        <v>4.8945147442629899E-2</v>
      </c>
      <c r="D28" s="2">
        <v>38</v>
      </c>
      <c r="E28" s="1">
        <f>IF(AND($C28&lt;=0.5,$D28&lt;800),1,0)</f>
        <v>1</v>
      </c>
      <c r="F28" s="1">
        <f t="shared" si="4"/>
        <v>0</v>
      </c>
      <c r="G28" s="1">
        <f>IF(AND($C28&gt;0.5,$D28&lt;800),1,0)</f>
        <v>0</v>
      </c>
      <c r="H28" s="1">
        <f t="shared" si="5"/>
        <v>0</v>
      </c>
    </row>
    <row r="29" spans="1:8">
      <c r="A29" s="6" t="s">
        <v>47</v>
      </c>
      <c r="B29" s="1" t="s">
        <v>37</v>
      </c>
      <c r="C29" s="8">
        <v>4.8945147442629899E-2</v>
      </c>
      <c r="D29" s="2">
        <v>2599</v>
      </c>
      <c r="E29" s="1">
        <f>IF(AND($C29&lt;=0.5,$D29&lt;800),1,0)</f>
        <v>0</v>
      </c>
      <c r="F29" s="1">
        <f t="shared" si="4"/>
        <v>1</v>
      </c>
      <c r="G29" s="1">
        <f>IF(AND($C29&gt;0.5,$D29&lt;800),1,0)</f>
        <v>0</v>
      </c>
      <c r="H29" s="1">
        <f t="shared" si="5"/>
        <v>0</v>
      </c>
    </row>
    <row r="30" spans="1:8">
      <c r="A30" s="6" t="s">
        <v>46</v>
      </c>
      <c r="B30" s="1" t="s">
        <v>37</v>
      </c>
      <c r="C30" s="5">
        <v>0.33154469556739702</v>
      </c>
      <c r="D30" s="2">
        <v>48</v>
      </c>
      <c r="E30" s="1">
        <v>0</v>
      </c>
      <c r="F30" s="1">
        <v>0</v>
      </c>
      <c r="G30" s="1">
        <v>1</v>
      </c>
      <c r="H30" s="1">
        <f t="shared" si="5"/>
        <v>0</v>
      </c>
    </row>
    <row r="31" spans="1:8">
      <c r="A31" s="6" t="s">
        <v>45</v>
      </c>
      <c r="B31" s="1" t="s">
        <v>37</v>
      </c>
      <c r="C31" s="8">
        <v>4.8945147442629899E-2</v>
      </c>
      <c r="D31" s="2">
        <v>4</v>
      </c>
      <c r="E31" s="1">
        <f t="shared" ref="E31:E43" si="6">IF(AND($C31&lt;=0.5,$D31&lt;800),1,0)</f>
        <v>1</v>
      </c>
      <c r="F31" s="1">
        <f t="shared" ref="F31:F37" si="7">IF(AND($C31&lt;=0.5,$D31&gt;800),1,0)</f>
        <v>0</v>
      </c>
      <c r="G31" s="1">
        <f t="shared" ref="G31:G43" si="8">IF(AND($C31&gt;0.5,$D31&lt;800),1,0)</f>
        <v>0</v>
      </c>
      <c r="H31" s="1">
        <f t="shared" si="5"/>
        <v>0</v>
      </c>
    </row>
    <row r="32" spans="1:8">
      <c r="A32" s="6" t="s">
        <v>44</v>
      </c>
      <c r="B32" s="1" t="s">
        <v>37</v>
      </c>
      <c r="C32" s="8">
        <v>4.8945147442629899E-2</v>
      </c>
      <c r="D32" s="2">
        <v>3</v>
      </c>
      <c r="E32" s="1">
        <f t="shared" si="6"/>
        <v>1</v>
      </c>
      <c r="F32" s="1">
        <f t="shared" si="7"/>
        <v>0</v>
      </c>
      <c r="G32" s="1">
        <f t="shared" si="8"/>
        <v>0</v>
      </c>
      <c r="H32" s="1">
        <f t="shared" si="5"/>
        <v>0</v>
      </c>
    </row>
    <row r="33" spans="1:8">
      <c r="A33" s="6" t="s">
        <v>43</v>
      </c>
      <c r="B33" s="1" t="s">
        <v>37</v>
      </c>
      <c r="C33" s="8">
        <v>4.8945147442629899E-2</v>
      </c>
      <c r="D33" s="2">
        <v>28</v>
      </c>
      <c r="E33" s="1">
        <f t="shared" si="6"/>
        <v>1</v>
      </c>
      <c r="F33" s="1">
        <f t="shared" si="7"/>
        <v>0</v>
      </c>
      <c r="G33" s="1">
        <f t="shared" si="8"/>
        <v>0</v>
      </c>
      <c r="H33" s="1">
        <f t="shared" si="5"/>
        <v>0</v>
      </c>
    </row>
    <row r="34" spans="1:8">
      <c r="A34" s="6" t="s">
        <v>42</v>
      </c>
      <c r="B34" s="1" t="s">
        <v>37</v>
      </c>
      <c r="C34" s="8">
        <v>4.8945147442629899E-2</v>
      </c>
      <c r="D34" s="2">
        <v>71</v>
      </c>
      <c r="E34" s="1">
        <f t="shared" si="6"/>
        <v>1</v>
      </c>
      <c r="F34" s="1">
        <f t="shared" si="7"/>
        <v>0</v>
      </c>
      <c r="G34" s="1">
        <f t="shared" si="8"/>
        <v>0</v>
      </c>
      <c r="H34" s="1">
        <f t="shared" si="5"/>
        <v>0</v>
      </c>
    </row>
    <row r="35" spans="1:8">
      <c r="A35" s="6" t="s">
        <v>41</v>
      </c>
      <c r="B35" s="1" t="s">
        <v>37</v>
      </c>
      <c r="C35" s="8">
        <v>4.8945147442629899E-2</v>
      </c>
      <c r="D35" s="2">
        <v>11</v>
      </c>
      <c r="E35" s="1">
        <f t="shared" si="6"/>
        <v>1</v>
      </c>
      <c r="F35" s="1">
        <f t="shared" si="7"/>
        <v>0</v>
      </c>
      <c r="G35" s="1">
        <f t="shared" si="8"/>
        <v>0</v>
      </c>
      <c r="H35" s="1">
        <f t="shared" si="5"/>
        <v>0</v>
      </c>
    </row>
    <row r="36" spans="1:8">
      <c r="A36" s="6" t="s">
        <v>40</v>
      </c>
      <c r="B36" s="1" t="s">
        <v>37</v>
      </c>
      <c r="C36" s="8">
        <v>4.8945147442629899E-2</v>
      </c>
      <c r="D36" s="2">
        <v>6901</v>
      </c>
      <c r="E36" s="1">
        <f t="shared" si="6"/>
        <v>0</v>
      </c>
      <c r="F36" s="1">
        <f t="shared" si="7"/>
        <v>1</v>
      </c>
      <c r="G36" s="1">
        <f t="shared" si="8"/>
        <v>0</v>
      </c>
      <c r="H36" s="1">
        <f t="shared" si="5"/>
        <v>0</v>
      </c>
    </row>
    <row r="37" spans="1:8">
      <c r="A37" s="6" t="s">
        <v>39</v>
      </c>
      <c r="B37" s="1" t="s">
        <v>37</v>
      </c>
      <c r="C37" s="8">
        <v>4.8945147442629899E-2</v>
      </c>
      <c r="D37" s="2">
        <v>1284</v>
      </c>
      <c r="E37" s="1">
        <f t="shared" si="6"/>
        <v>0</v>
      </c>
      <c r="F37" s="1">
        <f t="shared" si="7"/>
        <v>1</v>
      </c>
      <c r="G37" s="1">
        <f t="shared" si="8"/>
        <v>0</v>
      </c>
      <c r="H37" s="1">
        <f t="shared" si="5"/>
        <v>0</v>
      </c>
    </row>
    <row r="38" spans="1:8">
      <c r="A38" s="6" t="s">
        <v>38</v>
      </c>
      <c r="B38" s="1" t="s">
        <v>37</v>
      </c>
      <c r="C38" s="5">
        <v>0.252335524175472</v>
      </c>
      <c r="D38" s="2">
        <v>4152</v>
      </c>
      <c r="E38" s="1">
        <f t="shared" si="6"/>
        <v>0</v>
      </c>
      <c r="F38" s="1">
        <v>0</v>
      </c>
      <c r="G38" s="1">
        <f t="shared" si="8"/>
        <v>0</v>
      </c>
      <c r="H38" s="1">
        <v>1</v>
      </c>
    </row>
    <row r="39" spans="1:8">
      <c r="A39" s="6" t="s">
        <v>54</v>
      </c>
      <c r="B39" s="1" t="s">
        <v>13</v>
      </c>
      <c r="C39" s="7">
        <v>4.6619880743492902E-2</v>
      </c>
      <c r="D39" s="2">
        <v>8</v>
      </c>
      <c r="E39" s="1">
        <f t="shared" si="6"/>
        <v>1</v>
      </c>
      <c r="F39" s="1">
        <f t="shared" ref="F39:F52" si="9">IF(AND($C39&lt;=0.5,$D39&gt;800),1,0)</f>
        <v>0</v>
      </c>
      <c r="G39" s="1">
        <f t="shared" si="8"/>
        <v>0</v>
      </c>
      <c r="H39" s="1">
        <f t="shared" ref="H39:H52" si="10">IF(AND($C39&gt;0.5,$D39&gt;800),1,0)</f>
        <v>0</v>
      </c>
    </row>
    <row r="40" spans="1:8">
      <c r="A40" s="6" t="s">
        <v>53</v>
      </c>
      <c r="B40" s="1" t="s">
        <v>13</v>
      </c>
      <c r="C40" s="7">
        <v>4.6619880743492902E-2</v>
      </c>
      <c r="D40" s="2">
        <v>30</v>
      </c>
      <c r="E40" s="1">
        <f t="shared" si="6"/>
        <v>1</v>
      </c>
      <c r="F40" s="1">
        <f t="shared" si="9"/>
        <v>0</v>
      </c>
      <c r="G40" s="1">
        <f t="shared" si="8"/>
        <v>0</v>
      </c>
      <c r="H40" s="1">
        <f t="shared" si="10"/>
        <v>0</v>
      </c>
    </row>
    <row r="41" spans="1:8">
      <c r="A41" s="6" t="s">
        <v>52</v>
      </c>
      <c r="B41" s="1" t="s">
        <v>13</v>
      </c>
      <c r="C41" s="7">
        <v>4.6619880743492902E-2</v>
      </c>
      <c r="D41" s="2">
        <v>239</v>
      </c>
      <c r="E41" s="1">
        <f t="shared" si="6"/>
        <v>1</v>
      </c>
      <c r="F41" s="1">
        <f t="shared" si="9"/>
        <v>0</v>
      </c>
      <c r="G41" s="1">
        <f t="shared" si="8"/>
        <v>0</v>
      </c>
      <c r="H41" s="1">
        <f t="shared" si="10"/>
        <v>0</v>
      </c>
    </row>
    <row r="42" spans="1:8">
      <c r="A42" s="6" t="s">
        <v>51</v>
      </c>
      <c r="B42" s="1" t="s">
        <v>13</v>
      </c>
      <c r="C42" s="7">
        <v>4.6619880743492902E-2</v>
      </c>
      <c r="D42" s="2">
        <v>68</v>
      </c>
      <c r="E42" s="1">
        <f t="shared" si="6"/>
        <v>1</v>
      </c>
      <c r="F42" s="1">
        <f t="shared" si="9"/>
        <v>0</v>
      </c>
      <c r="G42" s="1">
        <f t="shared" si="8"/>
        <v>0</v>
      </c>
      <c r="H42" s="1">
        <f t="shared" si="10"/>
        <v>0</v>
      </c>
    </row>
    <row r="43" spans="1:8">
      <c r="A43" s="6" t="s">
        <v>50</v>
      </c>
      <c r="B43" s="1" t="s">
        <v>13</v>
      </c>
      <c r="C43" s="7">
        <v>4.6619880743492902E-2</v>
      </c>
      <c r="D43" s="2">
        <v>13</v>
      </c>
      <c r="E43" s="1">
        <f t="shared" si="6"/>
        <v>1</v>
      </c>
      <c r="F43" s="1">
        <f t="shared" si="9"/>
        <v>0</v>
      </c>
      <c r="G43" s="1">
        <f t="shared" si="8"/>
        <v>0</v>
      </c>
      <c r="H43" s="1">
        <f t="shared" si="10"/>
        <v>0</v>
      </c>
    </row>
    <row r="44" spans="1:8">
      <c r="A44" s="6" t="s">
        <v>49</v>
      </c>
      <c r="B44" s="1" t="s">
        <v>13</v>
      </c>
      <c r="C44" s="5">
        <v>4.6619880743492902E-2</v>
      </c>
      <c r="D44" s="2">
        <v>88</v>
      </c>
      <c r="E44" s="1">
        <v>0</v>
      </c>
      <c r="F44" s="1">
        <f t="shared" si="9"/>
        <v>0</v>
      </c>
      <c r="G44" s="1">
        <v>1</v>
      </c>
      <c r="H44" s="1">
        <f t="shared" si="10"/>
        <v>0</v>
      </c>
    </row>
    <row r="45" spans="1:8">
      <c r="A45" s="6" t="s">
        <v>48</v>
      </c>
      <c r="B45" s="1" t="s">
        <v>13</v>
      </c>
      <c r="C45" s="7">
        <v>4.6619880743492902E-2</v>
      </c>
      <c r="D45" s="2">
        <v>56</v>
      </c>
      <c r="E45" s="1">
        <f t="shared" ref="E45:E50" si="11">IF(AND($C45&lt;=0.5,$D45&lt;800),1,0)</f>
        <v>1</v>
      </c>
      <c r="F45" s="1">
        <f t="shared" si="9"/>
        <v>0</v>
      </c>
      <c r="G45" s="1">
        <f t="shared" ref="G45:G50" si="12">IF(AND($C45&gt;0.5,$D45&lt;800),1,0)</f>
        <v>0</v>
      </c>
      <c r="H45" s="1">
        <f t="shared" si="10"/>
        <v>0</v>
      </c>
    </row>
    <row r="46" spans="1:8">
      <c r="A46" s="6" t="s">
        <v>47</v>
      </c>
      <c r="B46" s="1" t="s">
        <v>13</v>
      </c>
      <c r="C46" s="7">
        <v>4.6619880743492902E-2</v>
      </c>
      <c r="D46" s="2">
        <v>1028</v>
      </c>
      <c r="E46" s="1">
        <f t="shared" si="11"/>
        <v>0</v>
      </c>
      <c r="F46" s="1">
        <f t="shared" si="9"/>
        <v>1</v>
      </c>
      <c r="G46" s="1">
        <f t="shared" si="12"/>
        <v>0</v>
      </c>
      <c r="H46" s="1">
        <f t="shared" si="10"/>
        <v>0</v>
      </c>
    </row>
    <row r="47" spans="1:8">
      <c r="A47" s="6" t="s">
        <v>46</v>
      </c>
      <c r="B47" s="1" t="s">
        <v>13</v>
      </c>
      <c r="C47" s="7">
        <v>4.6619880743492902E-2</v>
      </c>
      <c r="D47" s="2">
        <v>65</v>
      </c>
      <c r="E47" s="1">
        <f t="shared" si="11"/>
        <v>1</v>
      </c>
      <c r="F47" s="1">
        <f t="shared" si="9"/>
        <v>0</v>
      </c>
      <c r="G47" s="1">
        <f t="shared" si="12"/>
        <v>0</v>
      </c>
      <c r="H47" s="1">
        <f t="shared" si="10"/>
        <v>0</v>
      </c>
    </row>
    <row r="48" spans="1:8">
      <c r="A48" s="6" t="s">
        <v>45</v>
      </c>
      <c r="B48" s="1" t="s">
        <v>13</v>
      </c>
      <c r="C48" s="7">
        <v>4.6619880743492902E-2</v>
      </c>
      <c r="D48" s="2">
        <v>14</v>
      </c>
      <c r="E48" s="1">
        <f t="shared" si="11"/>
        <v>1</v>
      </c>
      <c r="F48" s="1">
        <f t="shared" si="9"/>
        <v>0</v>
      </c>
      <c r="G48" s="1">
        <f t="shared" si="12"/>
        <v>0</v>
      </c>
      <c r="H48" s="1">
        <f t="shared" si="10"/>
        <v>0</v>
      </c>
    </row>
    <row r="49" spans="1:10">
      <c r="A49" s="6" t="s">
        <v>44</v>
      </c>
      <c r="B49" s="1" t="s">
        <v>13</v>
      </c>
      <c r="C49" s="7">
        <v>4.6619880743492902E-2</v>
      </c>
      <c r="D49" s="2">
        <v>39</v>
      </c>
      <c r="E49" s="1">
        <f t="shared" si="11"/>
        <v>1</v>
      </c>
      <c r="F49" s="1">
        <f t="shared" si="9"/>
        <v>0</v>
      </c>
      <c r="G49" s="1">
        <f t="shared" si="12"/>
        <v>0</v>
      </c>
      <c r="H49" s="1">
        <f t="shared" si="10"/>
        <v>0</v>
      </c>
    </row>
    <row r="50" spans="1:10">
      <c r="A50" s="6" t="s">
        <v>43</v>
      </c>
      <c r="B50" s="1" t="s">
        <v>13</v>
      </c>
      <c r="C50" s="7">
        <v>4.6619880743492902E-2</v>
      </c>
      <c r="D50" s="2">
        <v>22</v>
      </c>
      <c r="E50" s="1">
        <f t="shared" si="11"/>
        <v>1</v>
      </c>
      <c r="F50" s="1">
        <f t="shared" si="9"/>
        <v>0</v>
      </c>
      <c r="G50" s="1">
        <f t="shared" si="12"/>
        <v>0</v>
      </c>
      <c r="H50" s="1">
        <f t="shared" si="10"/>
        <v>0</v>
      </c>
    </row>
    <row r="51" spans="1:10">
      <c r="A51" s="6" t="s">
        <v>42</v>
      </c>
      <c r="B51" s="1" t="s">
        <v>13</v>
      </c>
      <c r="C51" s="5">
        <v>7.1845493764641402E-2</v>
      </c>
      <c r="D51" s="2">
        <v>23</v>
      </c>
      <c r="E51" s="1">
        <v>0</v>
      </c>
      <c r="F51" s="1">
        <f t="shared" si="9"/>
        <v>0</v>
      </c>
      <c r="G51" s="1">
        <v>1</v>
      </c>
      <c r="H51" s="1">
        <f t="shared" si="10"/>
        <v>0</v>
      </c>
    </row>
    <row r="52" spans="1:10">
      <c r="A52" s="6" t="s">
        <v>41</v>
      </c>
      <c r="B52" s="1" t="s">
        <v>13</v>
      </c>
      <c r="C52" s="7">
        <v>4.6619880743492902E-2</v>
      </c>
      <c r="D52" s="2">
        <v>55</v>
      </c>
      <c r="E52" s="1">
        <f>IF(AND($C52&lt;=0.5,$D52&lt;800),1,0)</f>
        <v>1</v>
      </c>
      <c r="F52" s="1">
        <f t="shared" si="9"/>
        <v>0</v>
      </c>
      <c r="G52" s="1">
        <f>IF(AND($C52&gt;0.5,$D52&lt;800),1,0)</f>
        <v>0</v>
      </c>
      <c r="H52" s="1">
        <f t="shared" si="10"/>
        <v>0</v>
      </c>
    </row>
    <row r="53" spans="1:10">
      <c r="A53" s="6" t="s">
        <v>40</v>
      </c>
      <c r="B53" s="1" t="s">
        <v>13</v>
      </c>
      <c r="C53" s="5">
        <v>5.45504210547927E-2</v>
      </c>
      <c r="D53" s="2">
        <v>7812</v>
      </c>
      <c r="E53" s="1">
        <f>IF(AND($C53&lt;=0.5,$D53&lt;800),1,0)</f>
        <v>0</v>
      </c>
      <c r="F53" s="1">
        <v>0</v>
      </c>
      <c r="G53" s="1">
        <f>IF(AND($C53&gt;0.5,$D53&lt;800),1,0)</f>
        <v>0</v>
      </c>
      <c r="H53" s="1">
        <v>1</v>
      </c>
    </row>
    <row r="54" spans="1:10">
      <c r="A54" s="6" t="s">
        <v>39</v>
      </c>
      <c r="B54" s="1" t="s">
        <v>13</v>
      </c>
      <c r="C54" s="5">
        <v>0.74742619607369398</v>
      </c>
      <c r="D54" s="2">
        <v>5453</v>
      </c>
      <c r="E54" s="1">
        <f>IF(AND($C54&lt;=0.5,$D54&lt;800),1,0)</f>
        <v>0</v>
      </c>
      <c r="F54" s="1">
        <f>IF(AND($C54&lt;=0.5,$D54&gt;800),1,0)</f>
        <v>0</v>
      </c>
      <c r="G54" s="1">
        <f>IF(AND($C54&gt;0.5,$D54&lt;800),1,0)</f>
        <v>0</v>
      </c>
      <c r="H54" s="1">
        <f>IF(AND($C54&gt;0.5,$D54&gt;800),1,0)</f>
        <v>1</v>
      </c>
    </row>
    <row r="55" spans="1:10" ht="13.2" thickBot="1">
      <c r="A55" s="4" t="s">
        <v>38</v>
      </c>
      <c r="B55" s="15" t="s">
        <v>13</v>
      </c>
      <c r="C55" s="16">
        <v>4.6619880743492902E-2</v>
      </c>
      <c r="D55" s="17">
        <v>59</v>
      </c>
      <c r="E55" s="15">
        <f>IF(AND($C55&lt;=0.5,$D55&lt;800),1,0)</f>
        <v>1</v>
      </c>
      <c r="F55" s="15">
        <f>IF(AND($C55&lt;=0.5,$D55&gt;800),1,0)</f>
        <v>0</v>
      </c>
      <c r="G55" s="15">
        <f>IF(AND($C55&gt;0.5,$D55&lt;800),1,0)</f>
        <v>0</v>
      </c>
      <c r="H55" s="15">
        <f>IF(AND($C55&gt;0.5,$D55&gt;800),1,0)</f>
        <v>0</v>
      </c>
    </row>
    <row r="56" spans="1:10">
      <c r="E56" s="18">
        <f>SUM(E5:E55)</f>
        <v>36</v>
      </c>
      <c r="F56" s="18">
        <f>SUM(F5:F55)</f>
        <v>6</v>
      </c>
      <c r="G56" s="18">
        <f>SUM(G5:G55)</f>
        <v>4</v>
      </c>
      <c r="H56" s="18">
        <f>SUM(H5:H55)</f>
        <v>5</v>
      </c>
    </row>
    <row r="57" spans="1:10">
      <c r="E57" s="18" t="s">
        <v>63</v>
      </c>
      <c r="F57" s="18" t="s">
        <v>64</v>
      </c>
      <c r="G57" s="18" t="s">
        <v>65</v>
      </c>
      <c r="H57" s="18" t="s">
        <v>66</v>
      </c>
    </row>
    <row r="61" spans="1:10" ht="16.8" thickBot="1">
      <c r="A61" s="12" t="s">
        <v>58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3.2" thickBot="1">
      <c r="A62" s="14" t="s">
        <v>67</v>
      </c>
      <c r="B62" s="14" t="s">
        <v>68</v>
      </c>
      <c r="C62" s="14" t="s">
        <v>61</v>
      </c>
      <c r="D62" s="14" t="s">
        <v>62</v>
      </c>
      <c r="E62" s="14" t="s">
        <v>63</v>
      </c>
      <c r="F62" s="14" t="s">
        <v>64</v>
      </c>
      <c r="G62" s="14" t="s">
        <v>65</v>
      </c>
      <c r="H62" s="14" t="s">
        <v>66</v>
      </c>
    </row>
    <row r="63" spans="1:10" ht="13.2" thickTop="1">
      <c r="A63" s="6" t="s">
        <v>36</v>
      </c>
      <c r="B63" s="1" t="s">
        <v>55</v>
      </c>
      <c r="C63" s="9">
        <v>4.7137101871287501E-2</v>
      </c>
      <c r="D63" s="2">
        <v>1897</v>
      </c>
      <c r="E63" s="1">
        <f t="shared" ref="E63:E94" si="13">IF(AND($C63&lt;=0.05,$D63&lt;800),1,0)</f>
        <v>0</v>
      </c>
      <c r="F63" s="1">
        <f t="shared" ref="F63:F102" si="14">IF(AND($C63&lt;=0.05,$D63&gt;800),1,0)</f>
        <v>1</v>
      </c>
      <c r="G63" s="1">
        <f t="shared" ref="G63:G94" si="15">IF(AND($C63&gt;0.05,$D63&lt;800),1,0)</f>
        <v>0</v>
      </c>
      <c r="H63" s="1">
        <f t="shared" ref="H63:H77" si="16">IF(AND($C63&gt;0.05,$D63&gt;800),1,0)</f>
        <v>0</v>
      </c>
    </row>
    <row r="64" spans="1:10">
      <c r="A64" s="6" t="s">
        <v>35</v>
      </c>
      <c r="B64" s="1" t="s">
        <v>55</v>
      </c>
      <c r="C64" s="5">
        <v>8.1324536535074807E-2</v>
      </c>
      <c r="D64" s="2">
        <v>4975</v>
      </c>
      <c r="E64" s="1">
        <f t="shared" si="13"/>
        <v>0</v>
      </c>
      <c r="F64" s="1">
        <f t="shared" si="14"/>
        <v>0</v>
      </c>
      <c r="G64" s="1">
        <f t="shared" si="15"/>
        <v>0</v>
      </c>
      <c r="H64" s="1">
        <f t="shared" si="16"/>
        <v>1</v>
      </c>
    </row>
    <row r="65" spans="1:8">
      <c r="A65" s="6" t="s">
        <v>34</v>
      </c>
      <c r="B65" s="1" t="s">
        <v>55</v>
      </c>
      <c r="C65" s="9">
        <v>4.7137101871287501E-2</v>
      </c>
      <c r="D65" s="2">
        <v>562</v>
      </c>
      <c r="E65" s="1">
        <f t="shared" si="13"/>
        <v>1</v>
      </c>
      <c r="F65" s="1">
        <f t="shared" si="14"/>
        <v>0</v>
      </c>
      <c r="G65" s="1">
        <f t="shared" si="15"/>
        <v>0</v>
      </c>
      <c r="H65" s="1">
        <f t="shared" si="16"/>
        <v>0</v>
      </c>
    </row>
    <row r="66" spans="1:8">
      <c r="A66" s="6" t="s">
        <v>33</v>
      </c>
      <c r="B66" s="1" t="s">
        <v>55</v>
      </c>
      <c r="C66" s="5">
        <v>0.15465953143549999</v>
      </c>
      <c r="D66" s="2">
        <v>10083</v>
      </c>
      <c r="E66" s="1">
        <f t="shared" si="13"/>
        <v>0</v>
      </c>
      <c r="F66" s="1">
        <f t="shared" si="14"/>
        <v>0</v>
      </c>
      <c r="G66" s="1">
        <f t="shared" si="15"/>
        <v>0</v>
      </c>
      <c r="H66" s="1">
        <f t="shared" si="16"/>
        <v>1</v>
      </c>
    </row>
    <row r="67" spans="1:8">
      <c r="A67" s="6" t="s">
        <v>32</v>
      </c>
      <c r="B67" s="1" t="s">
        <v>55</v>
      </c>
      <c r="C67" s="5">
        <v>9.8647252698395999E-2</v>
      </c>
      <c r="D67" s="2">
        <v>431</v>
      </c>
      <c r="E67" s="1">
        <f t="shared" si="13"/>
        <v>0</v>
      </c>
      <c r="F67" s="1">
        <f t="shared" si="14"/>
        <v>0</v>
      </c>
      <c r="G67" s="1">
        <f t="shared" si="15"/>
        <v>1</v>
      </c>
      <c r="H67" s="1">
        <f t="shared" si="16"/>
        <v>0</v>
      </c>
    </row>
    <row r="68" spans="1:8">
      <c r="A68" s="6" t="s">
        <v>31</v>
      </c>
      <c r="B68" s="1" t="s">
        <v>55</v>
      </c>
      <c r="C68" s="9">
        <v>4.7137101871287501E-2</v>
      </c>
      <c r="D68" s="2">
        <v>5137</v>
      </c>
      <c r="E68" s="1">
        <f t="shared" si="13"/>
        <v>0</v>
      </c>
      <c r="F68" s="1">
        <f t="shared" si="14"/>
        <v>1</v>
      </c>
      <c r="G68" s="1">
        <f t="shared" si="15"/>
        <v>0</v>
      </c>
      <c r="H68" s="1">
        <f t="shared" si="16"/>
        <v>0</v>
      </c>
    </row>
    <row r="69" spans="1:8">
      <c r="A69" s="6" t="s">
        <v>30</v>
      </c>
      <c r="B69" s="1" t="s">
        <v>55</v>
      </c>
      <c r="C69" s="9">
        <v>4.7137101871287501E-2</v>
      </c>
      <c r="D69" s="2">
        <v>9618</v>
      </c>
      <c r="E69" s="1">
        <f t="shared" si="13"/>
        <v>0</v>
      </c>
      <c r="F69" s="1">
        <f t="shared" si="14"/>
        <v>1</v>
      </c>
      <c r="G69" s="1">
        <f t="shared" si="15"/>
        <v>0</v>
      </c>
      <c r="H69" s="1">
        <f t="shared" si="16"/>
        <v>0</v>
      </c>
    </row>
    <row r="70" spans="1:8">
      <c r="A70" s="6" t="s">
        <v>29</v>
      </c>
      <c r="B70" s="1" t="s">
        <v>55</v>
      </c>
      <c r="C70" s="9">
        <v>4.7137101871287501E-2</v>
      </c>
      <c r="D70" s="2">
        <v>3467</v>
      </c>
      <c r="E70" s="1">
        <f t="shared" si="13"/>
        <v>0</v>
      </c>
      <c r="F70" s="1">
        <f t="shared" si="14"/>
        <v>1</v>
      </c>
      <c r="G70" s="1">
        <f t="shared" si="15"/>
        <v>0</v>
      </c>
      <c r="H70" s="1">
        <f t="shared" si="16"/>
        <v>0</v>
      </c>
    </row>
    <row r="71" spans="1:8">
      <c r="A71" s="6" t="s">
        <v>28</v>
      </c>
      <c r="B71" s="1" t="s">
        <v>55</v>
      </c>
      <c r="C71" s="5">
        <v>0.79674858552547501</v>
      </c>
      <c r="D71" s="2">
        <v>8736</v>
      </c>
      <c r="E71" s="1">
        <f t="shared" si="13"/>
        <v>0</v>
      </c>
      <c r="F71" s="1">
        <f t="shared" si="14"/>
        <v>0</v>
      </c>
      <c r="G71" s="1">
        <f t="shared" si="15"/>
        <v>0</v>
      </c>
      <c r="H71" s="1">
        <f t="shared" si="16"/>
        <v>1</v>
      </c>
    </row>
    <row r="72" spans="1:8">
      <c r="A72" s="6" t="s">
        <v>27</v>
      </c>
      <c r="B72" s="1" t="s">
        <v>55</v>
      </c>
      <c r="C72" s="9">
        <v>4.7137101871287501E-2</v>
      </c>
      <c r="D72" s="2">
        <v>4664</v>
      </c>
      <c r="E72" s="1">
        <f t="shared" si="13"/>
        <v>0</v>
      </c>
      <c r="F72" s="1">
        <f t="shared" si="14"/>
        <v>1</v>
      </c>
      <c r="G72" s="1">
        <f t="shared" si="15"/>
        <v>0</v>
      </c>
      <c r="H72" s="1">
        <f t="shared" si="16"/>
        <v>0</v>
      </c>
    </row>
    <row r="73" spans="1:8">
      <c r="A73" s="6" t="s">
        <v>26</v>
      </c>
      <c r="B73" s="1" t="s">
        <v>55</v>
      </c>
      <c r="C73" s="5">
        <v>0.917935918731973</v>
      </c>
      <c r="D73" s="2">
        <v>10102</v>
      </c>
      <c r="E73" s="1">
        <f t="shared" si="13"/>
        <v>0</v>
      </c>
      <c r="F73" s="1">
        <f t="shared" si="14"/>
        <v>0</v>
      </c>
      <c r="G73" s="1">
        <f t="shared" si="15"/>
        <v>0</v>
      </c>
      <c r="H73" s="1">
        <f t="shared" si="16"/>
        <v>1</v>
      </c>
    </row>
    <row r="74" spans="1:8">
      <c r="A74" s="6" t="s">
        <v>25</v>
      </c>
      <c r="B74" s="1" t="s">
        <v>55</v>
      </c>
      <c r="C74" s="5">
        <v>7.9588659556870098E-2</v>
      </c>
      <c r="D74" s="2">
        <v>11723</v>
      </c>
      <c r="E74" s="1">
        <f t="shared" si="13"/>
        <v>0</v>
      </c>
      <c r="F74" s="1">
        <f t="shared" si="14"/>
        <v>0</v>
      </c>
      <c r="G74" s="1">
        <f t="shared" si="15"/>
        <v>0</v>
      </c>
      <c r="H74" s="1">
        <f t="shared" si="16"/>
        <v>1</v>
      </c>
    </row>
    <row r="75" spans="1:8">
      <c r="A75" s="6" t="s">
        <v>24</v>
      </c>
      <c r="B75" s="1" t="s">
        <v>55</v>
      </c>
      <c r="C75" s="9">
        <v>4.7137101871287501E-2</v>
      </c>
      <c r="D75" s="2">
        <v>2496</v>
      </c>
      <c r="E75" s="1">
        <f t="shared" si="13"/>
        <v>0</v>
      </c>
      <c r="F75" s="1">
        <f t="shared" si="14"/>
        <v>1</v>
      </c>
      <c r="G75" s="1">
        <f t="shared" si="15"/>
        <v>0</v>
      </c>
      <c r="H75" s="1">
        <f t="shared" si="16"/>
        <v>0</v>
      </c>
    </row>
    <row r="76" spans="1:8">
      <c r="A76" s="6" t="s">
        <v>23</v>
      </c>
      <c r="B76" s="1" t="s">
        <v>55</v>
      </c>
      <c r="C76" s="9">
        <v>4.7137101871287501E-2</v>
      </c>
      <c r="D76" s="2">
        <v>15094</v>
      </c>
      <c r="E76" s="1">
        <f t="shared" si="13"/>
        <v>0</v>
      </c>
      <c r="F76" s="1">
        <f t="shared" si="14"/>
        <v>1</v>
      </c>
      <c r="G76" s="1">
        <f t="shared" si="15"/>
        <v>0</v>
      </c>
      <c r="H76" s="1">
        <f t="shared" si="16"/>
        <v>0</v>
      </c>
    </row>
    <row r="77" spans="1:8">
      <c r="A77" s="6" t="s">
        <v>22</v>
      </c>
      <c r="B77" s="1" t="s">
        <v>55</v>
      </c>
      <c r="C77" s="5">
        <v>0.25471203950451499</v>
      </c>
      <c r="D77" s="2">
        <v>13659</v>
      </c>
      <c r="E77" s="1">
        <f t="shared" si="13"/>
        <v>0</v>
      </c>
      <c r="F77" s="1">
        <f t="shared" si="14"/>
        <v>0</v>
      </c>
      <c r="G77" s="1">
        <f t="shared" si="15"/>
        <v>0</v>
      </c>
      <c r="H77" s="1">
        <f t="shared" si="16"/>
        <v>1</v>
      </c>
    </row>
    <row r="78" spans="1:8">
      <c r="A78" s="6" t="s">
        <v>21</v>
      </c>
      <c r="B78" s="1" t="s">
        <v>55</v>
      </c>
      <c r="C78" s="5" t="s">
        <v>56</v>
      </c>
      <c r="D78" s="2">
        <v>4303</v>
      </c>
      <c r="E78" s="1">
        <f t="shared" si="13"/>
        <v>0</v>
      </c>
      <c r="F78" s="1">
        <f t="shared" si="14"/>
        <v>0</v>
      </c>
      <c r="G78" s="1">
        <f t="shared" si="15"/>
        <v>0</v>
      </c>
      <c r="H78" s="1">
        <v>0</v>
      </c>
    </row>
    <row r="79" spans="1:8">
      <c r="A79" s="6" t="s">
        <v>20</v>
      </c>
      <c r="B79" s="1" t="s">
        <v>55</v>
      </c>
      <c r="C79" s="5">
        <v>0.15465953143549999</v>
      </c>
      <c r="D79" s="2">
        <v>6817</v>
      </c>
      <c r="E79" s="1">
        <f t="shared" si="13"/>
        <v>0</v>
      </c>
      <c r="F79" s="1">
        <f t="shared" si="14"/>
        <v>0</v>
      </c>
      <c r="G79" s="1">
        <f t="shared" si="15"/>
        <v>0</v>
      </c>
      <c r="H79" s="1">
        <f t="shared" ref="H79:H102" si="17">IF(AND($C79&gt;0.05,$D79&gt;800),1,0)</f>
        <v>1</v>
      </c>
    </row>
    <row r="80" spans="1:8">
      <c r="A80" s="6" t="s">
        <v>19</v>
      </c>
      <c r="B80" s="1" t="s">
        <v>55</v>
      </c>
      <c r="C80" s="5">
        <v>0.32834930042002097</v>
      </c>
      <c r="D80" s="2">
        <v>1664</v>
      </c>
      <c r="E80" s="1">
        <f t="shared" si="13"/>
        <v>0</v>
      </c>
      <c r="F80" s="1">
        <f t="shared" si="14"/>
        <v>0</v>
      </c>
      <c r="G80" s="1">
        <f t="shared" si="15"/>
        <v>0</v>
      </c>
      <c r="H80" s="1">
        <f t="shared" si="17"/>
        <v>1</v>
      </c>
    </row>
    <row r="81" spans="1:8">
      <c r="A81" s="6" t="s">
        <v>18</v>
      </c>
      <c r="B81" s="1" t="s">
        <v>55</v>
      </c>
      <c r="C81" s="5">
        <v>0.42305116311503699</v>
      </c>
      <c r="D81" s="2">
        <v>7019</v>
      </c>
      <c r="E81" s="1">
        <f t="shared" si="13"/>
        <v>0</v>
      </c>
      <c r="F81" s="1">
        <f t="shared" si="14"/>
        <v>0</v>
      </c>
      <c r="G81" s="1">
        <f t="shared" si="15"/>
        <v>0</v>
      </c>
      <c r="H81" s="1">
        <f t="shared" si="17"/>
        <v>1</v>
      </c>
    </row>
    <row r="82" spans="1:8">
      <c r="A82" s="6" t="s">
        <v>17</v>
      </c>
      <c r="B82" s="1" t="s">
        <v>55</v>
      </c>
      <c r="C82" s="5">
        <v>0.120795962519136</v>
      </c>
      <c r="D82" s="2">
        <v>14693</v>
      </c>
      <c r="E82" s="1">
        <f t="shared" si="13"/>
        <v>0</v>
      </c>
      <c r="F82" s="1">
        <f t="shared" si="14"/>
        <v>0</v>
      </c>
      <c r="G82" s="1">
        <f t="shared" si="15"/>
        <v>0</v>
      </c>
      <c r="H82" s="1">
        <f t="shared" si="17"/>
        <v>1</v>
      </c>
    </row>
    <row r="83" spans="1:8">
      <c r="A83" s="6" t="s">
        <v>16</v>
      </c>
      <c r="B83" s="1" t="s">
        <v>55</v>
      </c>
      <c r="C83" s="5">
        <v>8.1324536535074807E-2</v>
      </c>
      <c r="D83" s="2">
        <v>10428</v>
      </c>
      <c r="E83" s="1">
        <f t="shared" si="13"/>
        <v>0</v>
      </c>
      <c r="F83" s="1">
        <f t="shared" si="14"/>
        <v>0</v>
      </c>
      <c r="G83" s="1">
        <f t="shared" si="15"/>
        <v>0</v>
      </c>
      <c r="H83" s="1">
        <f t="shared" si="17"/>
        <v>1</v>
      </c>
    </row>
    <row r="84" spans="1:8">
      <c r="A84" s="6" t="s">
        <v>15</v>
      </c>
      <c r="B84" s="1" t="s">
        <v>55</v>
      </c>
      <c r="C84" s="5">
        <v>0.79674858552547501</v>
      </c>
      <c r="D84" s="2">
        <v>15850</v>
      </c>
      <c r="E84" s="1">
        <f t="shared" si="13"/>
        <v>0</v>
      </c>
      <c r="F84" s="1">
        <f t="shared" si="14"/>
        <v>0</v>
      </c>
      <c r="G84" s="1">
        <f t="shared" si="15"/>
        <v>0</v>
      </c>
      <c r="H84" s="1">
        <f t="shared" si="17"/>
        <v>1</v>
      </c>
    </row>
    <row r="85" spans="1:8">
      <c r="A85" s="6" t="s">
        <v>14</v>
      </c>
      <c r="B85" s="1" t="s">
        <v>55</v>
      </c>
      <c r="C85" s="5">
        <v>0.25471203950451499</v>
      </c>
      <c r="D85" s="2">
        <v>2394</v>
      </c>
      <c r="E85" s="1">
        <f t="shared" si="13"/>
        <v>0</v>
      </c>
      <c r="F85" s="1">
        <f t="shared" si="14"/>
        <v>0</v>
      </c>
      <c r="G85" s="1">
        <f t="shared" si="15"/>
        <v>0</v>
      </c>
      <c r="H85" s="1">
        <f t="shared" si="17"/>
        <v>1</v>
      </c>
    </row>
    <row r="86" spans="1:8">
      <c r="A86" s="6" t="s">
        <v>12</v>
      </c>
      <c r="B86" s="1" t="s">
        <v>55</v>
      </c>
      <c r="C86" s="5">
        <v>0.95785527700405304</v>
      </c>
      <c r="D86" s="2">
        <v>9907</v>
      </c>
      <c r="E86" s="1">
        <f t="shared" si="13"/>
        <v>0</v>
      </c>
      <c r="F86" s="1">
        <f t="shared" si="14"/>
        <v>0</v>
      </c>
      <c r="G86" s="1">
        <f t="shared" si="15"/>
        <v>0</v>
      </c>
      <c r="H86" s="1">
        <f t="shared" si="17"/>
        <v>1</v>
      </c>
    </row>
    <row r="87" spans="1:8">
      <c r="A87" s="6" t="s">
        <v>11</v>
      </c>
      <c r="B87" s="1" t="s">
        <v>55</v>
      </c>
      <c r="C87" s="9">
        <v>4.7137101871287501E-2</v>
      </c>
      <c r="D87" s="2">
        <v>6136</v>
      </c>
      <c r="E87" s="1">
        <f t="shared" si="13"/>
        <v>0</v>
      </c>
      <c r="F87" s="1">
        <f t="shared" si="14"/>
        <v>1</v>
      </c>
      <c r="G87" s="1">
        <f t="shared" si="15"/>
        <v>0</v>
      </c>
      <c r="H87" s="1">
        <f t="shared" si="17"/>
        <v>0</v>
      </c>
    </row>
    <row r="88" spans="1:8">
      <c r="A88" s="6" t="s">
        <v>10</v>
      </c>
      <c r="B88" s="1" t="s">
        <v>55</v>
      </c>
      <c r="C88" s="9">
        <v>4.7137101871287501E-2</v>
      </c>
      <c r="D88" s="2">
        <v>8643</v>
      </c>
      <c r="E88" s="1">
        <f t="shared" si="13"/>
        <v>0</v>
      </c>
      <c r="F88" s="1">
        <f t="shared" si="14"/>
        <v>1</v>
      </c>
      <c r="G88" s="1">
        <f t="shared" si="15"/>
        <v>0</v>
      </c>
      <c r="H88" s="1">
        <f t="shared" si="17"/>
        <v>0</v>
      </c>
    </row>
    <row r="89" spans="1:8">
      <c r="A89" s="6" t="s">
        <v>8</v>
      </c>
      <c r="B89" s="1" t="s">
        <v>55</v>
      </c>
      <c r="C89" s="5">
        <v>0.148799960111901</v>
      </c>
      <c r="D89" s="2">
        <v>9212</v>
      </c>
      <c r="E89" s="1">
        <f t="shared" si="13"/>
        <v>0</v>
      </c>
      <c r="F89" s="1">
        <f t="shared" si="14"/>
        <v>0</v>
      </c>
      <c r="G89" s="1">
        <f t="shared" si="15"/>
        <v>0</v>
      </c>
      <c r="H89" s="1">
        <f t="shared" si="17"/>
        <v>1</v>
      </c>
    </row>
    <row r="90" spans="1:8">
      <c r="A90" s="6" t="s">
        <v>6</v>
      </c>
      <c r="B90" s="1" t="s">
        <v>55</v>
      </c>
      <c r="C90" s="5">
        <v>0.12770393991748799</v>
      </c>
      <c r="D90" s="2">
        <v>598</v>
      </c>
      <c r="E90" s="1">
        <f t="shared" si="13"/>
        <v>0</v>
      </c>
      <c r="F90" s="1">
        <f t="shared" si="14"/>
        <v>0</v>
      </c>
      <c r="G90" s="1">
        <f t="shared" si="15"/>
        <v>1</v>
      </c>
      <c r="H90" s="1">
        <f t="shared" si="17"/>
        <v>0</v>
      </c>
    </row>
    <row r="91" spans="1:8">
      <c r="A91" s="6" t="s">
        <v>5</v>
      </c>
      <c r="B91" s="1" t="s">
        <v>55</v>
      </c>
      <c r="C91" s="5">
        <v>0.51760611772355802</v>
      </c>
      <c r="D91" s="2">
        <v>1720</v>
      </c>
      <c r="E91" s="1">
        <f t="shared" si="13"/>
        <v>0</v>
      </c>
      <c r="F91" s="1">
        <f t="shared" si="14"/>
        <v>0</v>
      </c>
      <c r="G91" s="1">
        <f t="shared" si="15"/>
        <v>0</v>
      </c>
      <c r="H91" s="1">
        <f t="shared" si="17"/>
        <v>1</v>
      </c>
    </row>
    <row r="92" spans="1:8">
      <c r="A92" s="6" t="s">
        <v>4</v>
      </c>
      <c r="B92" s="1" t="s">
        <v>55</v>
      </c>
      <c r="C92" s="9">
        <v>4.7137101871287501E-2</v>
      </c>
      <c r="D92" s="2">
        <v>8737</v>
      </c>
      <c r="E92" s="1">
        <f t="shared" si="13"/>
        <v>0</v>
      </c>
      <c r="F92" s="1">
        <f t="shared" si="14"/>
        <v>1</v>
      </c>
      <c r="G92" s="1">
        <f t="shared" si="15"/>
        <v>0</v>
      </c>
      <c r="H92" s="1">
        <f t="shared" si="17"/>
        <v>0</v>
      </c>
    </row>
    <row r="93" spans="1:8">
      <c r="A93" s="6" t="s">
        <v>3</v>
      </c>
      <c r="B93" s="1" t="s">
        <v>55</v>
      </c>
      <c r="C93" s="9">
        <v>4.7137101871287501E-2</v>
      </c>
      <c r="D93" s="2">
        <v>7038</v>
      </c>
      <c r="E93" s="1">
        <f t="shared" si="13"/>
        <v>0</v>
      </c>
      <c r="F93" s="1">
        <f t="shared" si="14"/>
        <v>1</v>
      </c>
      <c r="G93" s="1">
        <f t="shared" si="15"/>
        <v>0</v>
      </c>
      <c r="H93" s="1">
        <f t="shared" si="17"/>
        <v>0</v>
      </c>
    </row>
    <row r="94" spans="1:8">
      <c r="A94" s="6" t="s">
        <v>2</v>
      </c>
      <c r="B94" s="1" t="s">
        <v>55</v>
      </c>
      <c r="C94" s="5">
        <v>0.82086556033007896</v>
      </c>
      <c r="D94" s="2">
        <v>5998</v>
      </c>
      <c r="E94" s="1">
        <f t="shared" si="13"/>
        <v>0</v>
      </c>
      <c r="F94" s="1">
        <f t="shared" si="14"/>
        <v>0</v>
      </c>
      <c r="G94" s="1">
        <f t="shared" si="15"/>
        <v>0</v>
      </c>
      <c r="H94" s="1">
        <f t="shared" si="17"/>
        <v>1</v>
      </c>
    </row>
    <row r="95" spans="1:8">
      <c r="A95" s="19" t="s">
        <v>1</v>
      </c>
      <c r="B95" s="20" t="s">
        <v>55</v>
      </c>
      <c r="C95" s="21">
        <v>0.25471203950451499</v>
      </c>
      <c r="D95" s="2">
        <v>4737</v>
      </c>
      <c r="E95" s="1">
        <f t="shared" ref="E95:E126" si="18">IF(AND($C95&lt;=0.05,$D95&lt;800),1,0)</f>
        <v>0</v>
      </c>
      <c r="F95" s="1">
        <f t="shared" si="14"/>
        <v>0</v>
      </c>
      <c r="G95" s="1">
        <f t="shared" ref="G95:G126" si="19">IF(AND($C95&gt;0.05,$D95&lt;800),1,0)</f>
        <v>0</v>
      </c>
      <c r="H95" s="1">
        <f t="shared" si="17"/>
        <v>1</v>
      </c>
    </row>
    <row r="96" spans="1:8">
      <c r="A96" s="6" t="s">
        <v>36</v>
      </c>
      <c r="B96" s="1" t="s">
        <v>37</v>
      </c>
      <c r="C96" s="5">
        <v>0.68642263369513101</v>
      </c>
      <c r="D96" s="2">
        <v>1373</v>
      </c>
      <c r="E96" s="1">
        <f t="shared" si="18"/>
        <v>0</v>
      </c>
      <c r="F96" s="1">
        <f t="shared" si="14"/>
        <v>0</v>
      </c>
      <c r="G96" s="1">
        <f t="shared" si="19"/>
        <v>0</v>
      </c>
      <c r="H96" s="1">
        <f t="shared" si="17"/>
        <v>1</v>
      </c>
    </row>
    <row r="97" spans="1:8">
      <c r="A97" s="6" t="s">
        <v>35</v>
      </c>
      <c r="B97" s="1" t="s">
        <v>37</v>
      </c>
      <c r="C97" s="5">
        <v>0.33828513444435099</v>
      </c>
      <c r="D97" s="2">
        <v>2985</v>
      </c>
      <c r="E97" s="1">
        <f t="shared" si="18"/>
        <v>0</v>
      </c>
      <c r="F97" s="1">
        <f t="shared" si="14"/>
        <v>0</v>
      </c>
      <c r="G97" s="1">
        <f t="shared" si="19"/>
        <v>0</v>
      </c>
      <c r="H97" s="1">
        <f t="shared" si="17"/>
        <v>1</v>
      </c>
    </row>
    <row r="98" spans="1:8">
      <c r="A98" s="6" t="s">
        <v>34</v>
      </c>
      <c r="B98" s="1" t="s">
        <v>37</v>
      </c>
      <c r="C98" s="8">
        <v>4.8945147442629899E-2</v>
      </c>
      <c r="D98" s="2">
        <v>872</v>
      </c>
      <c r="E98" s="1">
        <f t="shared" si="18"/>
        <v>0</v>
      </c>
      <c r="F98" s="1">
        <f t="shared" si="14"/>
        <v>1</v>
      </c>
      <c r="G98" s="1">
        <f t="shared" si="19"/>
        <v>0</v>
      </c>
      <c r="H98" s="1">
        <f t="shared" si="17"/>
        <v>0</v>
      </c>
    </row>
    <row r="99" spans="1:8">
      <c r="A99" s="6" t="s">
        <v>33</v>
      </c>
      <c r="B99" s="1" t="s">
        <v>37</v>
      </c>
      <c r="C99" s="5">
        <v>0.23789546027885</v>
      </c>
      <c r="D99" s="2">
        <v>10027</v>
      </c>
      <c r="E99" s="1">
        <f t="shared" si="18"/>
        <v>0</v>
      </c>
      <c r="F99" s="1">
        <f t="shared" si="14"/>
        <v>0</v>
      </c>
      <c r="G99" s="1">
        <f t="shared" si="19"/>
        <v>0</v>
      </c>
      <c r="H99" s="1">
        <f t="shared" si="17"/>
        <v>1</v>
      </c>
    </row>
    <row r="100" spans="1:8">
      <c r="A100" s="6" t="s">
        <v>32</v>
      </c>
      <c r="B100" s="1" t="s">
        <v>37</v>
      </c>
      <c r="C100" s="5">
        <v>0.29158683580856798</v>
      </c>
      <c r="D100" s="2">
        <v>1600</v>
      </c>
      <c r="E100" s="1">
        <f t="shared" si="18"/>
        <v>0</v>
      </c>
      <c r="F100" s="1">
        <f t="shared" si="14"/>
        <v>0</v>
      </c>
      <c r="G100" s="1">
        <f t="shared" si="19"/>
        <v>0</v>
      </c>
      <c r="H100" s="1">
        <f t="shared" si="17"/>
        <v>1</v>
      </c>
    </row>
    <row r="101" spans="1:8">
      <c r="A101" s="6" t="s">
        <v>31</v>
      </c>
      <c r="B101" s="1" t="s">
        <v>37</v>
      </c>
      <c r="C101" s="8">
        <v>4.8945147442629899E-2</v>
      </c>
      <c r="D101" s="2">
        <v>13308</v>
      </c>
      <c r="E101" s="1">
        <f t="shared" si="18"/>
        <v>0</v>
      </c>
      <c r="F101" s="1">
        <f t="shared" si="14"/>
        <v>1</v>
      </c>
      <c r="G101" s="1">
        <f t="shared" si="19"/>
        <v>0</v>
      </c>
      <c r="H101" s="1">
        <f t="shared" si="17"/>
        <v>0</v>
      </c>
    </row>
    <row r="102" spans="1:8">
      <c r="A102" s="6" t="s">
        <v>30</v>
      </c>
      <c r="B102" s="1" t="s">
        <v>37</v>
      </c>
      <c r="C102" s="8">
        <v>4.8945147442629899E-2</v>
      </c>
      <c r="D102" s="2">
        <v>976</v>
      </c>
      <c r="E102" s="1">
        <f t="shared" si="18"/>
        <v>0</v>
      </c>
      <c r="F102" s="1">
        <f t="shared" si="14"/>
        <v>1</v>
      </c>
      <c r="G102" s="1">
        <f t="shared" si="19"/>
        <v>0</v>
      </c>
      <c r="H102" s="1">
        <f t="shared" si="17"/>
        <v>0</v>
      </c>
    </row>
    <row r="103" spans="1:8">
      <c r="A103" s="6" t="s">
        <v>29</v>
      </c>
      <c r="B103" s="1" t="s">
        <v>37</v>
      </c>
      <c r="C103" s="5">
        <v>4.8945147442629899E-2</v>
      </c>
      <c r="D103" s="2">
        <v>8828</v>
      </c>
      <c r="E103" s="1">
        <f t="shared" si="18"/>
        <v>0</v>
      </c>
      <c r="F103" s="1">
        <v>0</v>
      </c>
      <c r="G103" s="1">
        <f t="shared" si="19"/>
        <v>0</v>
      </c>
      <c r="H103" s="1">
        <v>1</v>
      </c>
    </row>
    <row r="104" spans="1:8">
      <c r="A104" s="6" t="s">
        <v>28</v>
      </c>
      <c r="B104" s="1" t="s">
        <v>37</v>
      </c>
      <c r="C104" s="8">
        <v>4.8945147442629899E-2</v>
      </c>
      <c r="D104" s="2">
        <v>10899</v>
      </c>
      <c r="E104" s="1">
        <f t="shared" si="18"/>
        <v>0</v>
      </c>
      <c r="F104" s="1">
        <f t="shared" ref="F104:F115" si="20">IF(AND($C104&lt;=0.05,$D104&gt;800),1,0)</f>
        <v>1</v>
      </c>
      <c r="G104" s="1">
        <f t="shared" si="19"/>
        <v>0</v>
      </c>
      <c r="H104" s="1">
        <f t="shared" ref="H104:H115" si="21">IF(AND($C104&gt;0.05,$D104&gt;800),1,0)</f>
        <v>0</v>
      </c>
    </row>
    <row r="105" spans="1:8">
      <c r="A105" s="6" t="s">
        <v>27</v>
      </c>
      <c r="B105" s="1" t="s">
        <v>37</v>
      </c>
      <c r="C105" s="5">
        <v>8.2840977048680001E-2</v>
      </c>
      <c r="D105" s="2">
        <v>3500</v>
      </c>
      <c r="E105" s="1">
        <f t="shared" si="18"/>
        <v>0</v>
      </c>
      <c r="F105" s="1">
        <f t="shared" si="20"/>
        <v>0</v>
      </c>
      <c r="G105" s="1">
        <f t="shared" si="19"/>
        <v>0</v>
      </c>
      <c r="H105" s="1">
        <f t="shared" si="21"/>
        <v>1</v>
      </c>
    </row>
    <row r="106" spans="1:8">
      <c r="A106" s="6" t="s">
        <v>26</v>
      </c>
      <c r="B106" s="1" t="s">
        <v>37</v>
      </c>
      <c r="C106" s="5">
        <v>0.174914787248556</v>
      </c>
      <c r="D106" s="2">
        <v>10766</v>
      </c>
      <c r="E106" s="1">
        <f t="shared" si="18"/>
        <v>0</v>
      </c>
      <c r="F106" s="1">
        <f t="shared" si="20"/>
        <v>0</v>
      </c>
      <c r="G106" s="1">
        <f t="shared" si="19"/>
        <v>0</v>
      </c>
      <c r="H106" s="1">
        <f t="shared" si="21"/>
        <v>1</v>
      </c>
    </row>
    <row r="107" spans="1:8">
      <c r="A107" s="6" t="s">
        <v>25</v>
      </c>
      <c r="B107" s="1" t="s">
        <v>37</v>
      </c>
      <c r="C107" s="8">
        <v>4.8945147442629899E-2</v>
      </c>
      <c r="D107" s="2">
        <v>564</v>
      </c>
      <c r="E107" s="1">
        <f t="shared" si="18"/>
        <v>1</v>
      </c>
      <c r="F107" s="1">
        <f t="shared" si="20"/>
        <v>0</v>
      </c>
      <c r="G107" s="1">
        <f t="shared" si="19"/>
        <v>0</v>
      </c>
      <c r="H107" s="1">
        <f t="shared" si="21"/>
        <v>0</v>
      </c>
    </row>
    <row r="108" spans="1:8">
      <c r="A108" s="6" t="s">
        <v>24</v>
      </c>
      <c r="B108" s="1" t="s">
        <v>37</v>
      </c>
      <c r="C108" s="5">
        <v>0.26734470839795299</v>
      </c>
      <c r="D108" s="2">
        <v>361</v>
      </c>
      <c r="E108" s="1">
        <f t="shared" si="18"/>
        <v>0</v>
      </c>
      <c r="F108" s="1">
        <f t="shared" si="20"/>
        <v>0</v>
      </c>
      <c r="G108" s="1">
        <f t="shared" si="19"/>
        <v>1</v>
      </c>
      <c r="H108" s="1">
        <f t="shared" si="21"/>
        <v>0</v>
      </c>
    </row>
    <row r="109" spans="1:8">
      <c r="A109" s="6" t="s">
        <v>23</v>
      </c>
      <c r="B109" s="1" t="s">
        <v>37</v>
      </c>
      <c r="C109" s="8">
        <v>4.9667852992104397E-2</v>
      </c>
      <c r="D109" s="2">
        <v>6752</v>
      </c>
      <c r="E109" s="1">
        <f t="shared" si="18"/>
        <v>0</v>
      </c>
      <c r="F109" s="1">
        <f t="shared" si="20"/>
        <v>1</v>
      </c>
      <c r="G109" s="1">
        <f t="shared" si="19"/>
        <v>0</v>
      </c>
      <c r="H109" s="1">
        <f t="shared" si="21"/>
        <v>0</v>
      </c>
    </row>
    <row r="110" spans="1:8">
      <c r="A110" s="6" t="s">
        <v>22</v>
      </c>
      <c r="B110" s="1" t="s">
        <v>37</v>
      </c>
      <c r="C110" s="5">
        <v>0.897729063778401</v>
      </c>
      <c r="D110" s="2">
        <v>3532</v>
      </c>
      <c r="E110" s="1">
        <f t="shared" si="18"/>
        <v>0</v>
      </c>
      <c r="F110" s="1">
        <f t="shared" si="20"/>
        <v>0</v>
      </c>
      <c r="G110" s="1">
        <f t="shared" si="19"/>
        <v>0</v>
      </c>
      <c r="H110" s="1">
        <f t="shared" si="21"/>
        <v>1</v>
      </c>
    </row>
    <row r="111" spans="1:8">
      <c r="A111" s="6" t="s">
        <v>21</v>
      </c>
      <c r="B111" s="1" t="s">
        <v>37</v>
      </c>
      <c r="C111" s="5">
        <v>0.29158683580856798</v>
      </c>
      <c r="D111" s="2">
        <v>1599</v>
      </c>
      <c r="E111" s="1">
        <f t="shared" si="18"/>
        <v>0</v>
      </c>
      <c r="F111" s="1">
        <f t="shared" si="20"/>
        <v>0</v>
      </c>
      <c r="G111" s="1">
        <f t="shared" si="19"/>
        <v>0</v>
      </c>
      <c r="H111" s="1">
        <f t="shared" si="21"/>
        <v>1</v>
      </c>
    </row>
    <row r="112" spans="1:8">
      <c r="A112" s="6" t="s">
        <v>20</v>
      </c>
      <c r="B112" s="1" t="s">
        <v>37</v>
      </c>
      <c r="C112" s="5">
        <v>0.49966520683899601</v>
      </c>
      <c r="D112" s="2">
        <v>4422</v>
      </c>
      <c r="E112" s="1">
        <f t="shared" si="18"/>
        <v>0</v>
      </c>
      <c r="F112" s="1">
        <f t="shared" si="20"/>
        <v>0</v>
      </c>
      <c r="G112" s="1">
        <f t="shared" si="19"/>
        <v>0</v>
      </c>
      <c r="H112" s="1">
        <f t="shared" si="21"/>
        <v>1</v>
      </c>
    </row>
    <row r="113" spans="1:8">
      <c r="A113" s="6" t="s">
        <v>19</v>
      </c>
      <c r="B113" s="1" t="s">
        <v>37</v>
      </c>
      <c r="C113" s="5">
        <v>0.49966520683899601</v>
      </c>
      <c r="D113" s="2">
        <v>5410</v>
      </c>
      <c r="E113" s="1">
        <f t="shared" si="18"/>
        <v>0</v>
      </c>
      <c r="F113" s="1">
        <f t="shared" si="20"/>
        <v>0</v>
      </c>
      <c r="G113" s="1">
        <f t="shared" si="19"/>
        <v>0</v>
      </c>
      <c r="H113" s="1">
        <f t="shared" si="21"/>
        <v>1</v>
      </c>
    </row>
    <row r="114" spans="1:8">
      <c r="A114" s="6" t="s">
        <v>18</v>
      </c>
      <c r="B114" s="1" t="s">
        <v>37</v>
      </c>
      <c r="C114" s="5">
        <v>0.166327372529536</v>
      </c>
      <c r="D114" s="2">
        <v>10628</v>
      </c>
      <c r="E114" s="1">
        <f t="shared" si="18"/>
        <v>0</v>
      </c>
      <c r="F114" s="1">
        <f t="shared" si="20"/>
        <v>0</v>
      </c>
      <c r="G114" s="1">
        <f t="shared" si="19"/>
        <v>0</v>
      </c>
      <c r="H114" s="1">
        <f t="shared" si="21"/>
        <v>1</v>
      </c>
    </row>
    <row r="115" spans="1:8">
      <c r="A115" s="6" t="s">
        <v>17</v>
      </c>
      <c r="B115" s="1" t="s">
        <v>37</v>
      </c>
      <c r="C115" s="5">
        <v>0.183172535472373</v>
      </c>
      <c r="D115" s="2">
        <v>9152</v>
      </c>
      <c r="E115" s="1">
        <f t="shared" si="18"/>
        <v>0</v>
      </c>
      <c r="F115" s="1">
        <f t="shared" si="20"/>
        <v>0</v>
      </c>
      <c r="G115" s="1">
        <f t="shared" si="19"/>
        <v>0</v>
      </c>
      <c r="H115" s="1">
        <f t="shared" si="21"/>
        <v>1</v>
      </c>
    </row>
    <row r="116" spans="1:8">
      <c r="A116" s="6" t="s">
        <v>16</v>
      </c>
      <c r="B116" s="1" t="s">
        <v>37</v>
      </c>
      <c r="C116" s="5">
        <v>4.8945147442629899E-2</v>
      </c>
      <c r="D116" s="2">
        <v>12337</v>
      </c>
      <c r="E116" s="1">
        <f t="shared" si="18"/>
        <v>0</v>
      </c>
      <c r="F116" s="1">
        <v>0</v>
      </c>
      <c r="G116" s="1">
        <f t="shared" si="19"/>
        <v>0</v>
      </c>
      <c r="H116" s="1">
        <v>1</v>
      </c>
    </row>
    <row r="117" spans="1:8">
      <c r="A117" s="6" t="s">
        <v>15</v>
      </c>
      <c r="B117" s="1" t="s">
        <v>37</v>
      </c>
      <c r="C117" s="5">
        <v>0.27929453718719</v>
      </c>
      <c r="D117" s="2">
        <v>5971</v>
      </c>
      <c r="E117" s="1">
        <f t="shared" si="18"/>
        <v>0</v>
      </c>
      <c r="F117" s="1">
        <f>IF(AND($C117&lt;=0.05,$D117&gt;800),1,0)</f>
        <v>0</v>
      </c>
      <c r="G117" s="1">
        <f t="shared" si="19"/>
        <v>0</v>
      </c>
      <c r="H117" s="1">
        <f>IF(AND($C117&gt;0.05,$D117&gt;800),1,0)</f>
        <v>1</v>
      </c>
    </row>
    <row r="118" spans="1:8">
      <c r="A118" s="6" t="s">
        <v>14</v>
      </c>
      <c r="B118" s="1" t="s">
        <v>37</v>
      </c>
      <c r="C118" s="8">
        <v>4.8945147442629899E-2</v>
      </c>
      <c r="D118" s="2">
        <v>2832</v>
      </c>
      <c r="E118" s="1">
        <f t="shared" si="18"/>
        <v>0</v>
      </c>
      <c r="F118" s="1">
        <f>IF(AND($C118&lt;=0.05,$D118&gt;800),1,0)</f>
        <v>1</v>
      </c>
      <c r="G118" s="1">
        <f t="shared" si="19"/>
        <v>0</v>
      </c>
      <c r="H118" s="1">
        <f>IF(AND($C118&gt;0.05,$D118&gt;800),1,0)</f>
        <v>0</v>
      </c>
    </row>
    <row r="119" spans="1:8">
      <c r="A119" s="6" t="s">
        <v>12</v>
      </c>
      <c r="B119" s="1" t="s">
        <v>37</v>
      </c>
      <c r="C119" s="5">
        <v>5.3020397099437698E-2</v>
      </c>
      <c r="D119" s="2">
        <v>5207</v>
      </c>
      <c r="E119" s="1">
        <f t="shared" si="18"/>
        <v>0</v>
      </c>
      <c r="F119" s="1">
        <f>IF(AND($C119&lt;=0.05,$D119&gt;800),1,0)</f>
        <v>0</v>
      </c>
      <c r="G119" s="1">
        <f t="shared" si="19"/>
        <v>0</v>
      </c>
      <c r="H119" s="1">
        <f>IF(AND($C119&gt;0.05,$D119&gt;800),1,0)</f>
        <v>1</v>
      </c>
    </row>
    <row r="120" spans="1:8">
      <c r="A120" s="6" t="s">
        <v>11</v>
      </c>
      <c r="B120" s="1" t="s">
        <v>37</v>
      </c>
      <c r="C120" s="8">
        <v>4.8945147442629899E-2</v>
      </c>
      <c r="D120" s="2">
        <v>7905</v>
      </c>
      <c r="E120" s="1">
        <f t="shared" si="18"/>
        <v>0</v>
      </c>
      <c r="F120" s="1">
        <f>IF(AND($C120&lt;=0.05,$D120&gt;800),1,0)</f>
        <v>1</v>
      </c>
      <c r="G120" s="1">
        <f t="shared" si="19"/>
        <v>0</v>
      </c>
      <c r="H120" s="1">
        <f>IF(AND($C120&gt;0.05,$D120&gt;800),1,0)</f>
        <v>0</v>
      </c>
    </row>
    <row r="121" spans="1:8">
      <c r="A121" s="6" t="s">
        <v>10</v>
      </c>
      <c r="B121" s="1" t="s">
        <v>37</v>
      </c>
      <c r="C121" s="5">
        <v>4.8945147442629899E-2</v>
      </c>
      <c r="D121" s="2">
        <v>1266</v>
      </c>
      <c r="E121" s="1">
        <f t="shared" si="18"/>
        <v>0</v>
      </c>
      <c r="F121" s="1">
        <v>0</v>
      </c>
      <c r="G121" s="1">
        <f t="shared" si="19"/>
        <v>0</v>
      </c>
      <c r="H121" s="1">
        <v>1</v>
      </c>
    </row>
    <row r="122" spans="1:8">
      <c r="A122" s="6" t="s">
        <v>8</v>
      </c>
      <c r="B122" s="1" t="s">
        <v>37</v>
      </c>
      <c r="C122" s="5">
        <v>0.23789546027885</v>
      </c>
      <c r="D122" s="2">
        <v>1311</v>
      </c>
      <c r="E122" s="1">
        <f t="shared" si="18"/>
        <v>0</v>
      </c>
      <c r="F122" s="1">
        <f>IF(AND($C122&lt;=0.05,$D122&gt;800),1,0)</f>
        <v>0</v>
      </c>
      <c r="G122" s="1">
        <f t="shared" si="19"/>
        <v>0</v>
      </c>
      <c r="H122" s="1">
        <f>IF(AND($C122&gt;0.05,$D122&gt;800),1,0)</f>
        <v>1</v>
      </c>
    </row>
    <row r="123" spans="1:8">
      <c r="A123" s="6" t="s">
        <v>6</v>
      </c>
      <c r="B123" s="1" t="s">
        <v>37</v>
      </c>
      <c r="C123" s="5">
        <v>0.50761703650776901</v>
      </c>
      <c r="D123" s="2">
        <v>1587</v>
      </c>
      <c r="E123" s="1">
        <f t="shared" si="18"/>
        <v>0</v>
      </c>
      <c r="F123" s="1">
        <f>IF(AND($C123&lt;=0.05,$D123&gt;800),1,0)</f>
        <v>0</v>
      </c>
      <c r="G123" s="1">
        <f t="shared" si="19"/>
        <v>0</v>
      </c>
      <c r="H123" s="1">
        <f>IF(AND($C123&gt;0.05,$D123&gt;800),1,0)</f>
        <v>1</v>
      </c>
    </row>
    <row r="124" spans="1:8">
      <c r="A124" s="6" t="s">
        <v>5</v>
      </c>
      <c r="B124" s="1" t="s">
        <v>37</v>
      </c>
      <c r="C124" s="5">
        <v>0.51012664865461899</v>
      </c>
      <c r="D124" s="2">
        <v>2518</v>
      </c>
      <c r="E124" s="1">
        <f t="shared" si="18"/>
        <v>0</v>
      </c>
      <c r="F124" s="1">
        <f>IF(AND($C124&lt;=0.05,$D124&gt;800),1,0)</f>
        <v>0</v>
      </c>
      <c r="G124" s="1">
        <f t="shared" si="19"/>
        <v>0</v>
      </c>
      <c r="H124" s="1">
        <f>IF(AND($C124&gt;0.05,$D124&gt;800),1,0)</f>
        <v>1</v>
      </c>
    </row>
    <row r="125" spans="1:8">
      <c r="A125" s="6" t="s">
        <v>4</v>
      </c>
      <c r="B125" s="1" t="s">
        <v>37</v>
      </c>
      <c r="C125" s="5">
        <v>0.18781018208446501</v>
      </c>
      <c r="D125" s="2">
        <v>2290</v>
      </c>
      <c r="E125" s="1">
        <f t="shared" si="18"/>
        <v>0</v>
      </c>
      <c r="F125" s="1">
        <f>IF(AND($C125&lt;=0.05,$D125&gt;800),1,0)</f>
        <v>0</v>
      </c>
      <c r="G125" s="1">
        <f t="shared" si="19"/>
        <v>0</v>
      </c>
      <c r="H125" s="1">
        <f>IF(AND($C125&gt;0.05,$D125&gt;800),1,0)</f>
        <v>1</v>
      </c>
    </row>
    <row r="126" spans="1:8">
      <c r="A126" s="6" t="s">
        <v>3</v>
      </c>
      <c r="B126" s="1" t="s">
        <v>37</v>
      </c>
      <c r="C126" s="5">
        <v>4.8945147442629899E-2</v>
      </c>
      <c r="D126" s="2">
        <v>2501</v>
      </c>
      <c r="E126" s="1">
        <f t="shared" si="18"/>
        <v>0</v>
      </c>
      <c r="F126" s="1">
        <v>0</v>
      </c>
      <c r="G126" s="1">
        <f t="shared" si="19"/>
        <v>0</v>
      </c>
      <c r="H126" s="1">
        <v>1</v>
      </c>
    </row>
    <row r="127" spans="1:8">
      <c r="A127" s="6" t="s">
        <v>2</v>
      </c>
      <c r="B127" s="1" t="s">
        <v>37</v>
      </c>
      <c r="C127" s="5">
        <v>6.1367975026580597E-2</v>
      </c>
      <c r="D127" s="2">
        <v>5546</v>
      </c>
      <c r="E127" s="1">
        <f t="shared" ref="E127:E161" si="22">IF(AND($C127&lt;=0.05,$D127&lt;800),1,0)</f>
        <v>0</v>
      </c>
      <c r="F127" s="1">
        <f t="shared" ref="F127:F147" si="23">IF(AND($C127&lt;=0.05,$D127&gt;800),1,0)</f>
        <v>0</v>
      </c>
      <c r="G127" s="1">
        <f t="shared" ref="G127:G161" si="24">IF(AND($C127&gt;0.05,$D127&lt;800),1,0)</f>
        <v>0</v>
      </c>
      <c r="H127" s="1">
        <f t="shared" ref="H127:H147" si="25">IF(AND($C127&gt;0.05,$D127&gt;800),1,0)</f>
        <v>1</v>
      </c>
    </row>
    <row r="128" spans="1:8">
      <c r="A128" s="19" t="s">
        <v>1</v>
      </c>
      <c r="B128" s="20" t="s">
        <v>37</v>
      </c>
      <c r="C128" s="21">
        <v>6.1367975026580597E-2</v>
      </c>
      <c r="D128" s="2">
        <v>9084</v>
      </c>
      <c r="E128" s="1">
        <f t="shared" si="22"/>
        <v>0</v>
      </c>
      <c r="F128" s="1">
        <f t="shared" si="23"/>
        <v>0</v>
      </c>
      <c r="G128" s="1">
        <f t="shared" si="24"/>
        <v>0</v>
      </c>
      <c r="H128" s="1">
        <f t="shared" si="25"/>
        <v>1</v>
      </c>
    </row>
    <row r="129" spans="1:8">
      <c r="A129" s="6" t="s">
        <v>36</v>
      </c>
      <c r="B129" s="1" t="s">
        <v>13</v>
      </c>
      <c r="C129" s="5">
        <v>5.9243917728285203E-2</v>
      </c>
      <c r="D129" s="2">
        <v>3001</v>
      </c>
      <c r="E129" s="1">
        <f t="shared" si="22"/>
        <v>0</v>
      </c>
      <c r="F129" s="1">
        <f t="shared" si="23"/>
        <v>0</v>
      </c>
      <c r="G129" s="1">
        <f t="shared" si="24"/>
        <v>0</v>
      </c>
      <c r="H129" s="1">
        <f t="shared" si="25"/>
        <v>1</v>
      </c>
    </row>
    <row r="130" spans="1:8">
      <c r="A130" s="6" t="s">
        <v>35</v>
      </c>
      <c r="B130" s="1" t="s">
        <v>13</v>
      </c>
      <c r="C130" s="5">
        <v>0.76374705958003797</v>
      </c>
      <c r="D130" s="2">
        <v>3562</v>
      </c>
      <c r="E130" s="1">
        <f t="shared" si="22"/>
        <v>0</v>
      </c>
      <c r="F130" s="1">
        <f t="shared" si="23"/>
        <v>0</v>
      </c>
      <c r="G130" s="1">
        <f t="shared" si="24"/>
        <v>0</v>
      </c>
      <c r="H130" s="1">
        <f t="shared" si="25"/>
        <v>1</v>
      </c>
    </row>
    <row r="131" spans="1:8">
      <c r="A131" s="6" t="s">
        <v>34</v>
      </c>
      <c r="B131" s="1" t="s">
        <v>13</v>
      </c>
      <c r="C131" s="5">
        <v>0.58054141594943998</v>
      </c>
      <c r="D131" s="2">
        <v>1699</v>
      </c>
      <c r="E131" s="1">
        <f t="shared" si="22"/>
        <v>0</v>
      </c>
      <c r="F131" s="1">
        <f t="shared" si="23"/>
        <v>0</v>
      </c>
      <c r="G131" s="1">
        <f t="shared" si="24"/>
        <v>0</v>
      </c>
      <c r="H131" s="1">
        <f t="shared" si="25"/>
        <v>1</v>
      </c>
    </row>
    <row r="132" spans="1:8">
      <c r="A132" s="6" t="s">
        <v>33</v>
      </c>
      <c r="B132" s="1" t="s">
        <v>13</v>
      </c>
      <c r="C132" s="7">
        <v>4.6619880743492902E-2</v>
      </c>
      <c r="D132" s="2">
        <v>10927</v>
      </c>
      <c r="E132" s="1">
        <f t="shared" si="22"/>
        <v>0</v>
      </c>
      <c r="F132" s="1">
        <f t="shared" si="23"/>
        <v>1</v>
      </c>
      <c r="G132" s="1">
        <f t="shared" si="24"/>
        <v>0</v>
      </c>
      <c r="H132" s="1">
        <f t="shared" si="25"/>
        <v>0</v>
      </c>
    </row>
    <row r="133" spans="1:8">
      <c r="A133" s="6" t="s">
        <v>32</v>
      </c>
      <c r="B133" s="1" t="s">
        <v>13</v>
      </c>
      <c r="C133" s="7">
        <v>4.6619880743492902E-2</v>
      </c>
      <c r="D133" s="2">
        <v>258</v>
      </c>
      <c r="E133" s="1">
        <f t="shared" si="22"/>
        <v>1</v>
      </c>
      <c r="F133" s="1">
        <f t="shared" si="23"/>
        <v>0</v>
      </c>
      <c r="G133" s="1">
        <f t="shared" si="24"/>
        <v>0</v>
      </c>
      <c r="H133" s="1">
        <f t="shared" si="25"/>
        <v>0</v>
      </c>
    </row>
    <row r="134" spans="1:8">
      <c r="A134" s="6" t="s">
        <v>31</v>
      </c>
      <c r="B134" s="1" t="s">
        <v>13</v>
      </c>
      <c r="C134" s="5">
        <v>0.65841488423473105</v>
      </c>
      <c r="D134" s="2">
        <v>6155</v>
      </c>
      <c r="E134" s="1">
        <f t="shared" si="22"/>
        <v>0</v>
      </c>
      <c r="F134" s="1">
        <f t="shared" si="23"/>
        <v>0</v>
      </c>
      <c r="G134" s="1">
        <f t="shared" si="24"/>
        <v>0</v>
      </c>
      <c r="H134" s="1">
        <f t="shared" si="25"/>
        <v>1</v>
      </c>
    </row>
    <row r="135" spans="1:8">
      <c r="A135" s="6" t="s">
        <v>30</v>
      </c>
      <c r="B135" s="1" t="s">
        <v>13</v>
      </c>
      <c r="C135" s="7">
        <v>4.6619880743492902E-2</v>
      </c>
      <c r="D135" s="2">
        <v>2852</v>
      </c>
      <c r="E135" s="1">
        <f t="shared" si="22"/>
        <v>0</v>
      </c>
      <c r="F135" s="1">
        <f t="shared" si="23"/>
        <v>1</v>
      </c>
      <c r="G135" s="1">
        <f t="shared" si="24"/>
        <v>0</v>
      </c>
      <c r="H135" s="1">
        <f t="shared" si="25"/>
        <v>0</v>
      </c>
    </row>
    <row r="136" spans="1:8">
      <c r="A136" s="6" t="s">
        <v>29</v>
      </c>
      <c r="B136" s="1" t="s">
        <v>13</v>
      </c>
      <c r="C136" s="7">
        <v>4.6619880743492902E-2</v>
      </c>
      <c r="D136" s="2">
        <v>9395</v>
      </c>
      <c r="E136" s="1">
        <f t="shared" si="22"/>
        <v>0</v>
      </c>
      <c r="F136" s="1">
        <f t="shared" si="23"/>
        <v>1</v>
      </c>
      <c r="G136" s="1">
        <f t="shared" si="24"/>
        <v>0</v>
      </c>
      <c r="H136" s="1">
        <f t="shared" si="25"/>
        <v>0</v>
      </c>
    </row>
    <row r="137" spans="1:8">
      <c r="A137" s="6" t="s">
        <v>28</v>
      </c>
      <c r="B137" s="1" t="s">
        <v>13</v>
      </c>
      <c r="C137" s="5">
        <v>0.75561082087947196</v>
      </c>
      <c r="D137" s="2">
        <v>8839</v>
      </c>
      <c r="E137" s="1">
        <f t="shared" si="22"/>
        <v>0</v>
      </c>
      <c r="F137" s="1">
        <f t="shared" si="23"/>
        <v>0</v>
      </c>
      <c r="G137" s="1">
        <f t="shared" si="24"/>
        <v>0</v>
      </c>
      <c r="H137" s="1">
        <f t="shared" si="25"/>
        <v>1</v>
      </c>
    </row>
    <row r="138" spans="1:8">
      <c r="A138" s="6" t="s">
        <v>27</v>
      </c>
      <c r="B138" s="1" t="s">
        <v>13</v>
      </c>
      <c r="C138" s="5">
        <v>0.31180212443391297</v>
      </c>
      <c r="D138" s="2">
        <v>1418</v>
      </c>
      <c r="E138" s="1">
        <f t="shared" si="22"/>
        <v>0</v>
      </c>
      <c r="F138" s="1">
        <f t="shared" si="23"/>
        <v>0</v>
      </c>
      <c r="G138" s="1">
        <f t="shared" si="24"/>
        <v>0</v>
      </c>
      <c r="H138" s="1">
        <f t="shared" si="25"/>
        <v>1</v>
      </c>
    </row>
    <row r="139" spans="1:8">
      <c r="A139" s="6" t="s">
        <v>26</v>
      </c>
      <c r="B139" s="1" t="s">
        <v>13</v>
      </c>
      <c r="C139" s="5">
        <v>9.6351789061370999E-2</v>
      </c>
      <c r="D139" s="2">
        <v>6451</v>
      </c>
      <c r="E139" s="1">
        <f t="shared" si="22"/>
        <v>0</v>
      </c>
      <c r="F139" s="1">
        <f t="shared" si="23"/>
        <v>0</v>
      </c>
      <c r="G139" s="1">
        <f t="shared" si="24"/>
        <v>0</v>
      </c>
      <c r="H139" s="1">
        <f t="shared" si="25"/>
        <v>1</v>
      </c>
    </row>
    <row r="140" spans="1:8">
      <c r="A140" s="6" t="s">
        <v>25</v>
      </c>
      <c r="B140" s="1" t="s">
        <v>13</v>
      </c>
      <c r="C140" s="7">
        <v>4.6619880743492902E-2</v>
      </c>
      <c r="D140" s="2">
        <v>3147</v>
      </c>
      <c r="E140" s="1">
        <f t="shared" si="22"/>
        <v>0</v>
      </c>
      <c r="F140" s="1">
        <f t="shared" si="23"/>
        <v>1</v>
      </c>
      <c r="G140" s="1">
        <f t="shared" si="24"/>
        <v>0</v>
      </c>
      <c r="H140" s="1">
        <f t="shared" si="25"/>
        <v>0</v>
      </c>
    </row>
    <row r="141" spans="1:8">
      <c r="A141" s="6" t="s">
        <v>24</v>
      </c>
      <c r="B141" s="1" t="s">
        <v>13</v>
      </c>
      <c r="C141" s="7">
        <v>4.6619880743492902E-2</v>
      </c>
      <c r="D141" s="2">
        <v>142</v>
      </c>
      <c r="E141" s="1">
        <f t="shared" si="22"/>
        <v>1</v>
      </c>
      <c r="F141" s="1">
        <f t="shared" si="23"/>
        <v>0</v>
      </c>
      <c r="G141" s="1">
        <f t="shared" si="24"/>
        <v>0</v>
      </c>
      <c r="H141" s="1">
        <f t="shared" si="25"/>
        <v>0</v>
      </c>
    </row>
    <row r="142" spans="1:8">
      <c r="A142" s="6" t="s">
        <v>23</v>
      </c>
      <c r="B142" s="1" t="s">
        <v>13</v>
      </c>
      <c r="C142" s="5">
        <v>0.17573326414015</v>
      </c>
      <c r="D142" s="2">
        <v>7287</v>
      </c>
      <c r="E142" s="1">
        <f t="shared" si="22"/>
        <v>0</v>
      </c>
      <c r="F142" s="1">
        <f t="shared" si="23"/>
        <v>0</v>
      </c>
      <c r="G142" s="1">
        <f t="shared" si="24"/>
        <v>0</v>
      </c>
      <c r="H142" s="1">
        <f t="shared" si="25"/>
        <v>1</v>
      </c>
    </row>
    <row r="143" spans="1:8">
      <c r="A143" s="6" t="s">
        <v>22</v>
      </c>
      <c r="B143" s="1" t="s">
        <v>13</v>
      </c>
      <c r="C143" s="5">
        <v>0.77184767033576696</v>
      </c>
      <c r="D143" s="2">
        <v>2522</v>
      </c>
      <c r="E143" s="1">
        <f t="shared" si="22"/>
        <v>0</v>
      </c>
      <c r="F143" s="1">
        <f t="shared" si="23"/>
        <v>0</v>
      </c>
      <c r="G143" s="1">
        <f t="shared" si="24"/>
        <v>0</v>
      </c>
      <c r="H143" s="1">
        <f t="shared" si="25"/>
        <v>1</v>
      </c>
    </row>
    <row r="144" spans="1:8">
      <c r="A144" s="6" t="s">
        <v>21</v>
      </c>
      <c r="B144" s="1" t="s">
        <v>13</v>
      </c>
      <c r="C144" s="5">
        <v>9.6351789061370999E-2</v>
      </c>
      <c r="D144" s="2">
        <v>1547</v>
      </c>
      <c r="E144" s="1">
        <f t="shared" si="22"/>
        <v>0</v>
      </c>
      <c r="F144" s="1">
        <f t="shared" si="23"/>
        <v>0</v>
      </c>
      <c r="G144" s="1">
        <f t="shared" si="24"/>
        <v>0</v>
      </c>
      <c r="H144" s="1">
        <f t="shared" si="25"/>
        <v>1</v>
      </c>
    </row>
    <row r="145" spans="1:8">
      <c r="A145" s="6" t="s">
        <v>20</v>
      </c>
      <c r="B145" s="1" t="s">
        <v>13</v>
      </c>
      <c r="C145" s="7">
        <v>4.6619880743492902E-2</v>
      </c>
      <c r="D145" s="2">
        <v>4618</v>
      </c>
      <c r="E145" s="1">
        <f t="shared" si="22"/>
        <v>0</v>
      </c>
      <c r="F145" s="1">
        <f t="shared" si="23"/>
        <v>1</v>
      </c>
      <c r="G145" s="1">
        <f t="shared" si="24"/>
        <v>0</v>
      </c>
      <c r="H145" s="1">
        <f t="shared" si="25"/>
        <v>0</v>
      </c>
    </row>
    <row r="146" spans="1:8">
      <c r="A146" s="6" t="s">
        <v>19</v>
      </c>
      <c r="B146" s="1" t="s">
        <v>13</v>
      </c>
      <c r="C146" s="5">
        <v>0.93399803005470305</v>
      </c>
      <c r="D146" s="2">
        <v>3273</v>
      </c>
      <c r="E146" s="1">
        <f t="shared" si="22"/>
        <v>0</v>
      </c>
      <c r="F146" s="1">
        <f t="shared" si="23"/>
        <v>0</v>
      </c>
      <c r="G146" s="1">
        <f t="shared" si="24"/>
        <v>0</v>
      </c>
      <c r="H146" s="1">
        <f t="shared" si="25"/>
        <v>1</v>
      </c>
    </row>
    <row r="147" spans="1:8">
      <c r="A147" s="6" t="s">
        <v>18</v>
      </c>
      <c r="B147" s="1" t="s">
        <v>13</v>
      </c>
      <c r="C147" s="5">
        <v>9.6351789061370999E-2</v>
      </c>
      <c r="D147" s="2">
        <v>8485</v>
      </c>
      <c r="E147" s="1">
        <f t="shared" si="22"/>
        <v>0</v>
      </c>
      <c r="F147" s="1">
        <f t="shared" si="23"/>
        <v>0</v>
      </c>
      <c r="G147" s="1">
        <f t="shared" si="24"/>
        <v>0</v>
      </c>
      <c r="H147" s="1">
        <f t="shared" si="25"/>
        <v>1</v>
      </c>
    </row>
    <row r="148" spans="1:8">
      <c r="A148" s="6" t="s">
        <v>17</v>
      </c>
      <c r="B148" s="1" t="s">
        <v>13</v>
      </c>
      <c r="C148" s="5">
        <v>4.6619880743492902E-2</v>
      </c>
      <c r="D148" s="2">
        <v>4886</v>
      </c>
      <c r="E148" s="1">
        <f t="shared" si="22"/>
        <v>0</v>
      </c>
      <c r="F148" s="1">
        <v>0</v>
      </c>
      <c r="G148" s="1">
        <f t="shared" si="24"/>
        <v>0</v>
      </c>
      <c r="H148" s="1">
        <v>1</v>
      </c>
    </row>
    <row r="149" spans="1:8">
      <c r="A149" s="6" t="s">
        <v>16</v>
      </c>
      <c r="B149" s="1" t="s">
        <v>13</v>
      </c>
      <c r="C149" s="5">
        <v>6.3198027195303E-2</v>
      </c>
      <c r="D149" s="2">
        <v>11748</v>
      </c>
      <c r="E149" s="1">
        <f t="shared" si="22"/>
        <v>0</v>
      </c>
      <c r="F149" s="1">
        <f>IF(AND($C149&lt;=0.05,$D149&gt;800),1,0)</f>
        <v>0</v>
      </c>
      <c r="G149" s="1">
        <f t="shared" si="24"/>
        <v>0</v>
      </c>
      <c r="H149" s="1">
        <f>IF(AND($C149&gt;0.05,$D149&gt;800),1,0)</f>
        <v>1</v>
      </c>
    </row>
    <row r="150" spans="1:8">
      <c r="A150" s="6" t="s">
        <v>15</v>
      </c>
      <c r="B150" s="1" t="s">
        <v>13</v>
      </c>
      <c r="C150" s="7">
        <v>4.6619880743492902E-2</v>
      </c>
      <c r="D150" s="2">
        <v>11401</v>
      </c>
      <c r="E150" s="1">
        <f t="shared" si="22"/>
        <v>0</v>
      </c>
      <c r="F150" s="1">
        <f>IF(AND($C150&lt;=0.05,$D150&gt;800),1,0)</f>
        <v>1</v>
      </c>
      <c r="G150" s="1">
        <f t="shared" si="24"/>
        <v>0</v>
      </c>
      <c r="H150" s="1">
        <f>IF(AND($C150&gt;0.05,$D150&gt;800),1,0)</f>
        <v>0</v>
      </c>
    </row>
    <row r="151" spans="1:8">
      <c r="A151" s="6" t="s">
        <v>14</v>
      </c>
      <c r="B151" s="1" t="s">
        <v>13</v>
      </c>
      <c r="C151" s="7">
        <v>4.7835051880310703E-2</v>
      </c>
      <c r="D151" s="2">
        <v>3150</v>
      </c>
      <c r="E151" s="1">
        <f t="shared" si="22"/>
        <v>0</v>
      </c>
      <c r="F151" s="1">
        <f>IF(AND($C151&lt;=0.05,$D151&gt;800),1,0)</f>
        <v>1</v>
      </c>
      <c r="G151" s="1">
        <f t="shared" si="24"/>
        <v>0</v>
      </c>
      <c r="H151" s="1">
        <f>IF(AND($C151&gt;0.05,$D151&gt;800),1,0)</f>
        <v>0</v>
      </c>
    </row>
    <row r="152" spans="1:8">
      <c r="A152" s="6" t="s">
        <v>12</v>
      </c>
      <c r="B152" s="1" t="s">
        <v>0</v>
      </c>
      <c r="C152" s="5">
        <v>7.1845493764641402E-2</v>
      </c>
      <c r="D152" s="2">
        <v>589</v>
      </c>
      <c r="E152" s="1">
        <f t="shared" si="22"/>
        <v>0</v>
      </c>
      <c r="F152" s="1">
        <f>IF(AND($C152&lt;=0.05,$D152&gt;800),1,0)</f>
        <v>0</v>
      </c>
      <c r="G152" s="1">
        <f t="shared" si="24"/>
        <v>1</v>
      </c>
      <c r="H152" s="1">
        <f>IF(AND($C152&gt;0.05,$D152&gt;800),1,0)</f>
        <v>0</v>
      </c>
    </row>
    <row r="153" spans="1:8">
      <c r="A153" s="6" t="s">
        <v>11</v>
      </c>
      <c r="B153" s="1" t="s">
        <v>0</v>
      </c>
      <c r="C153" s="7">
        <v>4.6619880743492902E-2</v>
      </c>
      <c r="D153" s="2">
        <v>11740</v>
      </c>
      <c r="E153" s="1">
        <f t="shared" si="22"/>
        <v>0</v>
      </c>
      <c r="F153" s="1">
        <f>IF(AND($C153&lt;=0.05,$D153&gt;800),1,0)</f>
        <v>1</v>
      </c>
      <c r="G153" s="1">
        <f t="shared" si="24"/>
        <v>0</v>
      </c>
      <c r="H153" s="1">
        <f>IF(AND($C153&gt;0.05,$D153&gt;800),1,0)</f>
        <v>0</v>
      </c>
    </row>
    <row r="154" spans="1:8">
      <c r="A154" s="6" t="s">
        <v>10</v>
      </c>
      <c r="B154" s="1" t="s">
        <v>9</v>
      </c>
      <c r="C154" s="5">
        <v>4.6619880743492902E-2</v>
      </c>
      <c r="D154" s="2">
        <v>1801</v>
      </c>
      <c r="E154" s="1">
        <f t="shared" si="22"/>
        <v>0</v>
      </c>
      <c r="F154" s="1">
        <v>0</v>
      </c>
      <c r="G154" s="1">
        <f t="shared" si="24"/>
        <v>0</v>
      </c>
      <c r="H154" s="1">
        <v>1</v>
      </c>
    </row>
    <row r="155" spans="1:8">
      <c r="A155" s="6" t="s">
        <v>8</v>
      </c>
      <c r="B155" s="1" t="s">
        <v>7</v>
      </c>
      <c r="C155" s="5">
        <v>0.543018366107763</v>
      </c>
      <c r="D155" s="2">
        <v>3112</v>
      </c>
      <c r="E155" s="1">
        <f t="shared" si="22"/>
        <v>0</v>
      </c>
      <c r="F155" s="1">
        <f>IF(AND($C155&lt;=0.05,$D155&gt;800),1,0)</f>
        <v>0</v>
      </c>
      <c r="G155" s="1">
        <f t="shared" si="24"/>
        <v>0</v>
      </c>
      <c r="H155" s="1">
        <f>IF(AND($C155&gt;0.05,$D155&gt;800),1,0)</f>
        <v>1</v>
      </c>
    </row>
    <row r="156" spans="1:8">
      <c r="A156" s="6" t="s">
        <v>6</v>
      </c>
      <c r="B156" s="1" t="s">
        <v>0</v>
      </c>
      <c r="C156" s="5">
        <v>0.79609004350997004</v>
      </c>
      <c r="D156" s="2">
        <v>8947</v>
      </c>
      <c r="E156" s="1">
        <f t="shared" si="22"/>
        <v>0</v>
      </c>
      <c r="F156" s="1">
        <f>IF(AND($C156&lt;=0.05,$D156&gt;800),1,0)</f>
        <v>0</v>
      </c>
      <c r="G156" s="1">
        <f t="shared" si="24"/>
        <v>0</v>
      </c>
      <c r="H156" s="1">
        <f>IF(AND($C156&gt;0.05,$D156&gt;800),1,0)</f>
        <v>1</v>
      </c>
    </row>
    <row r="157" spans="1:8">
      <c r="A157" s="6" t="s">
        <v>5</v>
      </c>
      <c r="B157" s="1" t="s">
        <v>0</v>
      </c>
      <c r="C157" s="5">
        <v>4.6619880743492902E-2</v>
      </c>
      <c r="D157" s="2">
        <v>1344</v>
      </c>
      <c r="E157" s="1">
        <f t="shared" si="22"/>
        <v>0</v>
      </c>
      <c r="F157" s="1">
        <v>0</v>
      </c>
      <c r="G157" s="1">
        <f t="shared" si="24"/>
        <v>0</v>
      </c>
      <c r="H157" s="1">
        <v>1</v>
      </c>
    </row>
    <row r="158" spans="1:8">
      <c r="A158" s="6" t="s">
        <v>4</v>
      </c>
      <c r="B158" s="1" t="s">
        <v>0</v>
      </c>
      <c r="C158" s="5">
        <v>0.94104937462002303</v>
      </c>
      <c r="D158" s="2">
        <v>4498</v>
      </c>
      <c r="E158" s="1">
        <f t="shared" si="22"/>
        <v>0</v>
      </c>
      <c r="F158" s="1">
        <f>IF(AND($C158&lt;=0.05,$D158&gt;800),1,0)</f>
        <v>0</v>
      </c>
      <c r="G158" s="1">
        <f t="shared" si="24"/>
        <v>0</v>
      </c>
      <c r="H158" s="1">
        <f>IF(AND($C158&gt;0.05,$D158&gt;800),1,0)</f>
        <v>1</v>
      </c>
    </row>
    <row r="159" spans="1:8">
      <c r="A159" s="6" t="s">
        <v>3</v>
      </c>
      <c r="B159" s="1" t="s">
        <v>0</v>
      </c>
      <c r="C159" s="5">
        <v>4.6619880743492902E-2</v>
      </c>
      <c r="D159" s="2">
        <v>11624</v>
      </c>
      <c r="E159" s="1">
        <f t="shared" si="22"/>
        <v>0</v>
      </c>
      <c r="F159" s="1">
        <v>0</v>
      </c>
      <c r="G159" s="1">
        <f t="shared" si="24"/>
        <v>0</v>
      </c>
      <c r="H159" s="1">
        <v>1</v>
      </c>
    </row>
    <row r="160" spans="1:8">
      <c r="A160" s="6" t="s">
        <v>2</v>
      </c>
      <c r="B160" s="1" t="s">
        <v>0</v>
      </c>
      <c r="C160" s="5">
        <v>0.49864790469150699</v>
      </c>
      <c r="D160" s="2">
        <v>13848</v>
      </c>
      <c r="E160" s="1">
        <f t="shared" si="22"/>
        <v>0</v>
      </c>
      <c r="F160" s="1">
        <f>IF(AND($C160&lt;=0.05,$D160&gt;800),1,0)</f>
        <v>0</v>
      </c>
      <c r="G160" s="1">
        <f t="shared" si="24"/>
        <v>0</v>
      </c>
      <c r="H160" s="1">
        <f>IF(AND($C160&gt;0.05,$D160&gt;800),1,0)</f>
        <v>1</v>
      </c>
    </row>
    <row r="161" spans="1:8" ht="13.2" thickBot="1">
      <c r="A161" s="4" t="s">
        <v>1</v>
      </c>
      <c r="B161" s="15" t="s">
        <v>0</v>
      </c>
      <c r="C161" s="3">
        <v>0.31180212443391297</v>
      </c>
      <c r="D161" s="17">
        <v>9286</v>
      </c>
      <c r="E161" s="15">
        <f t="shared" si="22"/>
        <v>0</v>
      </c>
      <c r="F161" s="15">
        <f>IF(AND($C161&lt;=0.05,$D161&gt;800),1,0)</f>
        <v>0</v>
      </c>
      <c r="G161" s="15">
        <f t="shared" si="24"/>
        <v>0</v>
      </c>
      <c r="H161" s="15">
        <f>IF(AND($C161&gt;0.05,$D161&gt;800),1,0)</f>
        <v>1</v>
      </c>
    </row>
    <row r="162" spans="1:8">
      <c r="E162" s="1">
        <f>SUM(E63:E161)</f>
        <v>4</v>
      </c>
      <c r="F162" s="1">
        <f>SUM(F63:F161)</f>
        <v>26</v>
      </c>
      <c r="G162" s="1">
        <f>SUM(G63:G161)</f>
        <v>4</v>
      </c>
      <c r="H162" s="1">
        <f>SUM(H63:H161)</f>
        <v>64</v>
      </c>
    </row>
    <row r="163" spans="1:8">
      <c r="E163" s="18" t="s">
        <v>63</v>
      </c>
      <c r="F163" s="18" t="s">
        <v>64</v>
      </c>
      <c r="G163" s="18" t="s">
        <v>65</v>
      </c>
      <c r="H163" s="18" t="s">
        <v>66</v>
      </c>
    </row>
  </sheetData>
  <phoneticPr fontId="4" type="noConversion"/>
  <conditionalFormatting sqref="D5:D55 D63:D161">
    <cfRule type="cellIs" dxfId="0" priority="0" stopIfTrue="1" operator="lessThan">
      <formula>800</formula>
    </cfRule>
  </conditionalFormatting>
  <pageMargins left="0.75000000000000011" right="0.75000000000000011" top="1" bottom="1" header="0.5" footer="0.5"/>
  <pageSetup fitToHeight="0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STable 5c</vt:lpstr>
    </vt:vector>
  </TitlesOfParts>
  <Company>University of Toronto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Brown</dc:creator>
  <cp:lastModifiedBy>shira.carroll</cp:lastModifiedBy>
  <dcterms:created xsi:type="dcterms:W3CDTF">2011-12-13T22:33:55Z</dcterms:created>
  <dcterms:modified xsi:type="dcterms:W3CDTF">2011-12-29T13:58:59Z</dcterms:modified>
</cp:coreProperties>
</file>