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gknittel/Dropbox/PPMBC-paper/Revision BCD/Rev_Figures/"/>
    </mc:Choice>
  </mc:AlternateContent>
  <xr:revisionPtr revIDLastSave="0" documentId="13_ncr:1_{B87BE69E-24EE-8C41-A4BE-06EB1D51FC14}" xr6:coauthVersionLast="47" xr6:coauthVersionMax="47" xr10:uidLastSave="{00000000-0000-0000-0000-000000000000}"/>
  <bookViews>
    <workbookView xWindow="0" yWindow="1160" windowWidth="38400" windowHeight="17800" xr2:uid="{A3F81D05-16D5-5048-AB68-F793AC096511}"/>
  </bookViews>
  <sheets>
    <sheet name="Samples" sheetId="1" r:id="rId1"/>
    <sheet name="Clones-characteristics" sheetId="5" r:id="rId2"/>
    <sheet name="Vh usage WT" sheetId="8" r:id="rId3"/>
    <sheet name="FR_CDR_mutation frequency"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2" i="7" l="1"/>
  <c r="G52" i="7" s="1"/>
  <c r="E52" i="7"/>
  <c r="D52" i="7"/>
  <c r="C52" i="7"/>
  <c r="F51" i="7"/>
  <c r="G51" i="7" s="1"/>
  <c r="E51" i="7"/>
  <c r="D51" i="7"/>
  <c r="C51" i="7"/>
  <c r="F50" i="7"/>
  <c r="G50" i="7" s="1"/>
  <c r="E50" i="7"/>
  <c r="D50" i="7"/>
  <c r="C50" i="7"/>
  <c r="F49" i="7"/>
  <c r="G49" i="7" s="1"/>
  <c r="E49" i="7"/>
  <c r="D49" i="7"/>
  <c r="C49" i="7"/>
  <c r="F48" i="7"/>
  <c r="G48" i="7" s="1"/>
  <c r="E48" i="7"/>
  <c r="D48" i="7"/>
  <c r="C48" i="7"/>
  <c r="F46" i="7"/>
  <c r="G46" i="7" s="1"/>
  <c r="E46" i="7"/>
  <c r="D46" i="7"/>
  <c r="C46" i="7"/>
  <c r="F45" i="7"/>
  <c r="G45" i="7" s="1"/>
  <c r="E45" i="7"/>
  <c r="D45" i="7"/>
  <c r="C45" i="7"/>
  <c r="F44" i="7"/>
  <c r="G44" i="7" s="1"/>
  <c r="E44" i="7"/>
  <c r="D44" i="7"/>
  <c r="C44" i="7"/>
  <c r="F42" i="7"/>
  <c r="G42" i="7" s="1"/>
  <c r="E42" i="7"/>
  <c r="D42" i="7"/>
  <c r="C42" i="7"/>
  <c r="F41" i="7"/>
  <c r="G41" i="7" s="1"/>
  <c r="E41" i="7"/>
  <c r="D41" i="7"/>
  <c r="C41" i="7"/>
  <c r="F40" i="7"/>
  <c r="G40" i="7" s="1"/>
  <c r="E40" i="7"/>
  <c r="D40" i="7"/>
  <c r="C40" i="7"/>
  <c r="F39" i="7"/>
  <c r="G39" i="7" s="1"/>
  <c r="E39" i="7"/>
  <c r="D39" i="7"/>
  <c r="C39" i="7"/>
  <c r="V34" i="7"/>
  <c r="U34" i="7"/>
  <c r="T34" i="7"/>
  <c r="V33" i="7"/>
  <c r="U33" i="7"/>
  <c r="T33" i="7"/>
  <c r="V32" i="7"/>
  <c r="U32" i="7"/>
  <c r="T32" i="7"/>
  <c r="V31" i="7"/>
  <c r="U31" i="7"/>
  <c r="T31" i="7"/>
  <c r="V30" i="7"/>
  <c r="U30" i="7"/>
  <c r="T30" i="7"/>
  <c r="V28" i="7"/>
  <c r="U28" i="7"/>
  <c r="T28" i="7"/>
  <c r="V27" i="7"/>
  <c r="U27" i="7"/>
  <c r="T27" i="7"/>
  <c r="V26" i="7"/>
  <c r="U26" i="7"/>
  <c r="T26" i="7"/>
  <c r="V24" i="7"/>
  <c r="U24" i="7"/>
  <c r="T24" i="7"/>
  <c r="V23" i="7"/>
  <c r="U23" i="7"/>
  <c r="T23" i="7"/>
  <c r="V22" i="7"/>
  <c r="U22" i="7"/>
  <c r="T22" i="7"/>
  <c r="V21" i="7"/>
  <c r="U21" i="7"/>
  <c r="T21" i="7"/>
  <c r="V16" i="7"/>
  <c r="U16" i="7"/>
  <c r="T16" i="7"/>
  <c r="V15" i="7"/>
  <c r="U15" i="7"/>
  <c r="T15" i="7"/>
  <c r="V14" i="7"/>
  <c r="U14" i="7"/>
  <c r="T14" i="7"/>
  <c r="V13" i="7"/>
  <c r="U13" i="7"/>
  <c r="T13" i="7"/>
  <c r="V12" i="7"/>
  <c r="U12" i="7"/>
  <c r="T12" i="7"/>
  <c r="V10" i="7"/>
  <c r="U10" i="7"/>
  <c r="T10" i="7"/>
  <c r="V9" i="7"/>
  <c r="U9" i="7"/>
  <c r="T9" i="7"/>
  <c r="V8" i="7"/>
  <c r="U8" i="7"/>
  <c r="T8" i="7"/>
  <c r="V6" i="7"/>
  <c r="U6" i="7"/>
  <c r="T6" i="7"/>
  <c r="V5" i="7"/>
  <c r="U5" i="7"/>
  <c r="T5" i="7"/>
  <c r="V4" i="7"/>
  <c r="U4" i="7"/>
  <c r="T4" i="7"/>
  <c r="V3" i="7"/>
  <c r="U3" i="7"/>
  <c r="T3" i="7"/>
</calcChain>
</file>

<file path=xl/sharedStrings.xml><?xml version="1.0" encoding="utf-8"?>
<sst xmlns="http://schemas.openxmlformats.org/spreadsheetml/2006/main" count="562" uniqueCount="275">
  <si>
    <t>Sample ID</t>
  </si>
  <si>
    <t>Genotype</t>
  </si>
  <si>
    <t>SBCR</t>
  </si>
  <si>
    <t>LBCR</t>
  </si>
  <si>
    <t>MBC_1</t>
  </si>
  <si>
    <t>MBC_2</t>
  </si>
  <si>
    <t>MBC_3</t>
  </si>
  <si>
    <t>MBC_4</t>
  </si>
  <si>
    <t>MBC_5</t>
  </si>
  <si>
    <t>MBC_6</t>
  </si>
  <si>
    <t>MBC_7</t>
  </si>
  <si>
    <t>MBC_8</t>
  </si>
  <si>
    <t>MBC_9</t>
  </si>
  <si>
    <t>MBC_10</t>
  </si>
  <si>
    <t>MBC_11</t>
  </si>
  <si>
    <t>MBC_12</t>
  </si>
  <si>
    <t>MBC_13</t>
  </si>
  <si>
    <t>MBC_14</t>
  </si>
  <si>
    <t>MBC_15</t>
  </si>
  <si>
    <t>MBC_19</t>
  </si>
  <si>
    <t>SMBC_1</t>
  </si>
  <si>
    <t>SMBC_3</t>
  </si>
  <si>
    <t>SMBC_4</t>
  </si>
  <si>
    <t>SMBC_5</t>
  </si>
  <si>
    <t>SMBC_8</t>
  </si>
  <si>
    <t>SMBC_9</t>
  </si>
  <si>
    <t>PPMBC_1</t>
  </si>
  <si>
    <t>PPMBC_2</t>
  </si>
  <si>
    <t>PPMBC_3</t>
  </si>
  <si>
    <t>PPMBC_4</t>
  </si>
  <si>
    <t>PPMBC_5</t>
  </si>
  <si>
    <t>PPMBC_6</t>
  </si>
  <si>
    <t>PPMBC_8</t>
  </si>
  <si>
    <t>PPMBC_12</t>
  </si>
  <si>
    <t>PPMBC_14</t>
  </si>
  <si>
    <t>PPMBC_19</t>
  </si>
  <si>
    <t>PPMBC_20</t>
  </si>
  <si>
    <t>MBC</t>
  </si>
  <si>
    <t>SMBC</t>
  </si>
  <si>
    <t>PPMBC</t>
  </si>
  <si>
    <t>x</t>
  </si>
  <si>
    <t>Sample</t>
  </si>
  <si>
    <t>IGHV1-54*01</t>
  </si>
  <si>
    <t>IGHV8-11*01</t>
  </si>
  <si>
    <t>IGHV1-64*01</t>
  </si>
  <si>
    <t>IGHV1-49*01</t>
  </si>
  <si>
    <t>IGHV7-2*01</t>
  </si>
  <si>
    <t>IGHV1S126*01</t>
  </si>
  <si>
    <t>IGHV10-1*01</t>
  </si>
  <si>
    <t>IGHV1S136*01</t>
  </si>
  <si>
    <t>IGHV1-15*01</t>
  </si>
  <si>
    <t>IGHV1-76*01</t>
  </si>
  <si>
    <t>IGHV1-63*01</t>
  </si>
  <si>
    <t>IGHV6-6*01</t>
  </si>
  <si>
    <t>IGHV6-3*01</t>
  </si>
  <si>
    <t>IGHV9-2*01</t>
  </si>
  <si>
    <t>IGHV1-4*02</t>
  </si>
  <si>
    <t>IGHV5-9-1*02</t>
  </si>
  <si>
    <t>IGHV1-26*01</t>
  </si>
  <si>
    <t>IGHV1-82*01</t>
  </si>
  <si>
    <t>IGHV3-1*01</t>
  </si>
  <si>
    <t>IGHV5-4*01</t>
  </si>
  <si>
    <t>IGHV1-9*01</t>
  </si>
  <si>
    <t>IGHV2-6-6*01</t>
  </si>
  <si>
    <t>IGHV1-58*01</t>
  </si>
  <si>
    <t>IGHV1-19*01</t>
  </si>
  <si>
    <t>IGHV8-8*01</t>
  </si>
  <si>
    <t>IGHV14-3*01</t>
  </si>
  <si>
    <t>IGHV1-34*01</t>
  </si>
  <si>
    <t>IGHV3-6*01</t>
  </si>
  <si>
    <t>IGHV9-3*01</t>
  </si>
  <si>
    <t>IgGa</t>
  </si>
  <si>
    <t>IgA</t>
  </si>
  <si>
    <t>IgM</t>
  </si>
  <si>
    <t>IgGb</t>
  </si>
  <si>
    <t>IgK</t>
  </si>
  <si>
    <t>IgL</t>
  </si>
  <si>
    <t>GAGGTGAGGGAATGCAAATCTCTCCTGGATCCACCCAACCTTGAGTTGAAAAGCCAAAGCTGGGCCTGTGTACTCACAAGTGTGCAGCCATGGGCAGGCTTACTTCTTCATTCCTGTTACTGATTGTCCCTGCATATGTCCTGTCCCAGGTTACTCTGAAAGAGTCTGGCCCTGGGATATTGCAGCCCTCCCAGACCCTCAGTCTGACTTGTTCTTTCTCTGGGTTTTCACTGAGCACTTTTGGTATGGGTGTAGGCTGGATTCGTCAGCCTTCAGGGAAGGGTCTGGAGTGGCTGGCACACATTTGGTGGGATGATGATAAGTACTATAACCCAGCCCTGAAGAGTCGGCTCACAATCTCCAAGGATACCTCCAAAAACCAGGTATTCCTCAAGATCGCCAATGTGGACACTGCAGATACTGCCACATACTACTGTGCTCGACATTATGATTACGACGGAGGAGATGCTATGGACTACTGGGGTCAAGGAACCTCAGTCACCGTCTCCTCAGCCAAAACAACAC</t>
  </si>
  <si>
    <t>GATCAACACCCTGAAAACAACATATGTACAATGTCCTCACCACAGACACTGAACACACTGACTCTAACCATGGGATGGAGCTGGATCTTTCTCTTTCTCCTGTCAGGAACTGCAGGTGTCCTCTCTGAGGTCCAGCTGCAACAATCTGGACCTGAGCTGGTGAAGCCTGGGGCTTCAGTGAAGATATCATGTAAGGCTTCTGGATACACGTTCACTGACTACTACATGAACTGGGTGAAGCAGAGCCATGGAAAGAGCCTTGAGTGGATTGGAGATATTAATCCTAACAATGGTGGTACTAGCTACAACCAGAAGTTCAAGGGCAAGGCCACATTGACTGTAGACAAGTCCTCCAGCACAGCCTACATGGAGCTCCGCAGCCTGACATCTGAGGACTCTGCAGTCTATTACTGTGCAAGAGGGGATTACTACGGTAGTACCTACGATGCTATGGACTACTGGGGTCAAGGAACCTCAGTCACCGTCTCCTCAGAGTCTGCGAGAAATCCCACCATCTACCCACTGACACTCCCACGAGCTCTGTCAAGTGACCCA</t>
  </si>
  <si>
    <t>GGATATGAGCCCTATATTCTCTACAGACACTGAATCTCAAGGTCCTTACAATGAAATTCAGCTGGGTCATCTTCTTCCTGATGGCAGTGATTACAGGGGTCAATTCAGAGGTTCAGCTGCAGCAGTCTGTGGCAGAGCTTGTGAGGCCAGGGGCCTCAGTCAAGTTGTCCTGCACAGCTTCTGGCTTCAACATTAAAAACACCTATGTACACTGGGTGAAACAGAGGCCTAAACAGGGCCTGGAGTGGATTGGAAGGATTGATCCTGCGAATGGTAATATTAAATATGCCCCGAGATTCCAGGGCAAGGCCACTATAATTGCAGACACATCCTCCAACACAGCCTACCTGAAGTTCAGCAGCCTGACATCTGAAGACACTGTCATCTATTACTGTGCTCGAGGCCCCTCTTCTTACTACGGTGATTCCTACTATGTTATGGACTACTGGGGTCAAGGAACCTCAGTCACCGTCTCCTCAGAGAGTCA</t>
  </si>
  <si>
    <t>GGACAGTTACTGAGCACACAGGACCTCACAATGGGATGGAGCTATATCATCCTCTTTTTGGTAGCAACAGCTACAGGTGTCCACTCCCAGGTCCAACTGCAGCAGCCTGGGGCTGAGCTGGTAAAGCCTGGGGCTTCAGTGAAGTTGTCCTGCAAGGCTTCTGGCTACACTTTCACCAGCTACTGGATGCACTGGGTGAAGCAGAGGCCTGGACAAGGCCTTGAGTGGATTGGAATGATTCATCCTAATAGTGGTAGTACTAACTACAATGAGAAGTTCAAGAGCAAGGCCACACTGACTGTAGACAAATCCTCCAGCACAGCCTACATGCAACTCAGCAGCCTGACATCTGAGGACTCTGCGGTCTATTACTGTGGTAACTACTTTGACTACTGGGGCCAAGGCACCACTCTCACAGTCTCCTCAGAGTCTGCGAGAAATCCCACCATCTACCCACTGACACTCCCACGAGCTCTGTCAAGTGACCCA</t>
  </si>
  <si>
    <t>GGGAACATATGTTCAATGTCCTCTCCACAGACACTGAACACACTGACTCTAACCATGGGATGGAGCTGGATCTTTCTCTTCCTCCTGTCAGGAACTGCAGGTGTCCTCTCTGAGGTCCAGCTGCAACAGTCTGGACCTGAGTTGGTGAAGCCTGGGGCTTCAGTGAAGATGTCCTGCAAGGCTTCTGGCTACACATTCACTGACTACTACATGCACTGGGTGAAGCAGAGCCATGGAAAGAGCCTTGAGTGGATTGGATATATTTATCCTAACAATGGTGGTAATGGCTACAACCAGAAGTTCAAGGGCAAGGCCACATTGACTGTAGACAAGTCCTCCAGCACAGCCTACATGGAGCTCCGCAGCCTGACATCTGAGGACTCTGCAGTCTATTACTGTGCAAGAGGGCTACTATGGTCTCTCTTTGACTACTGGGGCCAAGGCACCACTCTCACAGTCTCCTCAGAGAGTCA</t>
  </si>
  <si>
    <t>GATATGACTCCTGTCTTCTACACAGTCCCAGAACACACTCACTCTAACCATGGAATGGCCTTGTATCTTTCTCTTCCTCCTGTCAGTAACTGAAGGTGTCCACTCCCAGGTTCAGCTGCAGCAGTCTGGACCTGAGCTGGTGAAGCCTGGGGCCTCAGTGAAGATTTCCTGCAAGGCTTCTGGCTACGCATTCAGTAGCTCCTGGATGAACTGGGTGAAGCAGAGGCCTGGAAAGGGTCTTGAGTGGATTGGACGGATTTATCCTGGAGATGGAGATACTAACTACAATGGGAAGTTCAAGGGCAAGGCCACACTGACTGCAGACAAATCCTCCAGCACAGCCTACATGCAACTCAGCAGCCTGACATCTGAGGACTCTGCGGTCTACTTCTGTGCAAACTATGCGAACTTTGACTACTGGGGCCAAGGCACCACTCTCACAGTCTCCTCAGCCAAAACAACAC</t>
  </si>
  <si>
    <t>GGACACACATCTCTCTCATTAGAGGTTGATCTTTGAGGAAAACAGGGTGTTGCCTAAAGGATGAAAGTGTTGAGTCTGTTGTACCTGTTGACAGCCATTCCTGGTATCCTGTCTGATGTACAGCTTCAGGAGTCAGGACCTGGCCTCGTGAAACCTTCTCAGTCTCTGTCTCTCACCTGCTCTGTCACTGGCTACTCCATCACCAGTGGTTATTACTGGAACTGGATCCGGCAGTTTCCAGGAAACAAACTGGAATGGATGGGCTACATAAGCTACGATGGTAGCAATAACTACAACCCATCTCTCAAAAATCGAATCTCCATCACTCGTGACACATCTAAGAACCAGTTTTTCCTGAAGTTGAATTCTGTGACTACTGAGGACACAGCCACATATTACTGTGCAAGAGAGGAGATTGATGGTTACTACAACTTTGACTACTGGGGCCAAGGCACCACTCTCACAGTCTCCTCAGAGTCTGCGAGAAATCCCACCATCTACCCACTGACACTCCCACGAGCTCTGTCAAGTGACCCA</t>
  </si>
  <si>
    <t>GATATGATCAGTGTCCTCTCCAAAGTCCTTGAACATAGACTCTAACCATGGAATGGACCTGGGTCTTTCTCTTCCTCCTGTCAGTAACTGCAGGTGTCCACTCCCAGGTTCAGCTGCAGCAGTCTGGAGCTGAGCTGATGAAGCCTGGGGCCTCAGTGAAGCTTTCCTGCAAGGCTACTGGCTACACATTCACTGGCTACTGGATAGAGTGGGTAAAGCAGAGGCCTGGACATGGCCTTGAGTGGATTGGAGAGATTTTACCTGGAAGTGGTAGTATTAACTACAATGAGAAGTTCAAGGGCAAGGCCACATTCACTGCAGATACATCCTCCAACACAGCCTACATGCAACTCAGCAGCCTGACACCTGAGGACTCTGCCATCTATTACTGTGCCCCCATTATTACGGTAGAAGAGGCTATGGACTCCTGGGGTCAAGGAACCTCAGTCACCGTCTCCTCAGCCAAAACAACAG</t>
  </si>
  <si>
    <t>GCTCACATTCAGTGATGAGCACTGAACACGGACCCCTCACCATGAACTTCGGGCTCAGCTTGATTTTCCTGGTCCTTGTTTTAAAAGGTGTCCAGTGTGAAATACAGCTGGTGGAGTCTGGGGGAGGCTTAGTGAAGCCTGGAGGGTCCCTGAAACTCTCCTGTGCAGCCTCTGGATTCACTTTCAGTAGCTATGCCATGTCTTGGGTTCGCCAGAATCCGGAAAAGAGGCTGGAGTGGGTCGCAACCATAAGTGATGGTGGGAGTTACACCTACTATCCAGACAATGTAAAGGGTCGATTCACCATCTCCAGAGACAATGCCAAGAACAACCTGTATTTGCAAATGAGCCATCTGAAATCTGAGGACACAGCCATGTATTACTGTGCAAGCCAGGACTACGGTAGTTCCTACTTTGACTACTGGGGCCAAGGCACCACTCTCACAGTCTCCTCAGAGAGTCA</t>
  </si>
  <si>
    <t>GAAATATAGGGTTGTCTATACCACACACAGAAAAACATGAGATCACAGTTCTCTCTACAGTTACTGAGCACACAGGACCTCACAATGGGATGGAGCTATATCATCCTCTTTTTGGTAGCAACAGCTACAGGTGTCCACTCCCAGGTCCAACTGCAGCAGCCTGGGGCTGAGCTGGTAAAGCCTGGGGCTTCAGTGAAGTTGTCCTGCAAGGCTTCTGGCTACACTTTCACCAGATACTGGATGCACTGGGTGAAGCAGAGGCCTGGACAAGGCCTTGAGTGGATTGGAATGATTCATCCTAATAGTGGTAGTACTAACTACAATGAGAAGTTCAAGAGCAAGGCCACACTGACTGTAGACAAATCCTCCAGCACAGCCTACATGCAACTCAGCAGCCTGACATCTGAGGACTCTGCGGTCTATTACTGTGCAAGCGGTACTACGGTAGTAGTTGACTACTGGGGCCAAGGCACCACTCTCACAGTCTCCTCAGCCAAAACAACAG</t>
  </si>
  <si>
    <t>GAAATATAGGGTTGTCTATACCACACACAGAAAAACATGAGATCACAGTTCTCTCTACAGTTACTGAGCACACAGGACCTCACAATGGGATGGAGCTATATCATCCTCTTTTTGGTAGCAACAGCTACAGGTGTCCACTCCCAGGTCCAACTGCAGCAGCCTGGGGCTGAGCTGGTAAAGCCTGGGGCTTCAGTGAAGTTGTCCTGCAAGGCTTCTGGCTACACTTTCACCAGTTACTGGATGCACTGGGTGAAGCAGAGGCCTGGACAAGGCCTTGAGTGGATTGGAATGATTCATCCTAATAGTGGTAGTACTAACTACAATGAGAAGTTCAAGAGCAAGGCCACACTGACTGTAGACAAATCCTCCAGCACAGCCTACATGCAACTCAGCAGCCTGACATCTGAGGACTCTGCGGTCTATTACTGTGCAAGATGGTACTATGATTACGGTCCTTATTACTATGCTATGGACTACTGGGGTCAAGGAACCTCAGTCACCGTCTCCTCAGCTACAACAACAGCCCCATCT</t>
  </si>
  <si>
    <t>GTCACATACCAGCAAGGGAGTGACCAGTTAGTCTTAAGGCACCACTGAGCCCAAGTCTTAGACATCATGGGTTGGCTGTGGAACTTGCTATTCCTGATGGCAGCTGCCCAAAGTGCCCAAGCACAGATCCAGTTGGTACAGTCTGGACCTGAGCTGAAGAAGCCTGGAGAGACAGTCAAGATCTCCTGCAAGGCTTCTGGGTATACCTTCACAACCTATGGAATGACCTGGGTGAAACAGGCTCCAGGAAAGGGTTTAAAGTGGATGGGCTGGATAAACACCTACTCTGGAGTGCCAACATATGCTGATGACTTCAAGGGACGGTTTGCCTTCTCTTTGGAAACCTCTGCCAGCACTGCCTATTTGCAGATCAACAACCTCAAAAATGAGGACACGGCTACATATTTCTGTGCAAGACCCTATACTAACTACCTTTACTGGTACTTCGATGTCTGGGGCACAGGGACCACGGTCACCGTCTCCTCAGCCAAAACAACAG</t>
  </si>
  <si>
    <t>Isotype</t>
  </si>
  <si>
    <t>V allele</t>
  </si>
  <si>
    <t>D allele</t>
  </si>
  <si>
    <t>J allele</t>
  </si>
  <si>
    <t>FR1 length (bp)</t>
  </si>
  <si>
    <t>FR1 match (bp)</t>
  </si>
  <si>
    <t>CDR1 length (bp)</t>
  </si>
  <si>
    <t>CDR1 match (bp)</t>
  </si>
  <si>
    <t>FR2 length (bp)</t>
  </si>
  <si>
    <t>FR2 match (bp)</t>
  </si>
  <si>
    <t>CDR2 length (bp)</t>
  </si>
  <si>
    <t>CDR2 match (bp)</t>
  </si>
  <si>
    <t>FR3 length (bp)</t>
  </si>
  <si>
    <t>FR3 match (bp)</t>
  </si>
  <si>
    <t>CDR3 length (bp)</t>
  </si>
  <si>
    <t>CDR3 match (bp)</t>
  </si>
  <si>
    <t xml:space="preserve"> Overall identity (%)</t>
  </si>
  <si>
    <t>FR identity (%)</t>
  </si>
  <si>
    <t>CDR identity (%)</t>
  </si>
  <si>
    <t>AA changes</t>
  </si>
  <si>
    <t>num. of AA changes</t>
  </si>
  <si>
    <t>IGHD2-4*01</t>
  </si>
  <si>
    <t>IGHJ4*01</t>
  </si>
  <si>
    <t>no</t>
  </si>
  <si>
    <t>IGHD1-1*01</t>
  </si>
  <si>
    <t>yes</t>
  </si>
  <si>
    <t>NA</t>
  </si>
  <si>
    <t>IGHJ2*01</t>
  </si>
  <si>
    <t>IGHD2-1*01</t>
  </si>
  <si>
    <t>IGHD1-1*02</t>
  </si>
  <si>
    <t>IGHD2-3*01</t>
  </si>
  <si>
    <t>IGHD2-5*01</t>
  </si>
  <si>
    <t>IGHJ1*03</t>
  </si>
  <si>
    <t>GGGGAAATGCATCGCACCAGCATGGGCATCAAGATGGAGTCACAGATTCAGGCATTTGTATTCGTGTTTCTCTGGTTGTCTGGTGTTGACGGAGACATTGTGATGACCCAGTCTCACAAATTCATGTCCACATCAGTAGGAGACAGGGTCAGCATCACCTGCAAGGCCAGTCAGGATGTGAGTACTGCTGTAGCCTGGTATCAACAAAAACCAGGGCAATCTCCTAAACTACTGATTTACTGGGCATCCACCCGGCACACTGGAGTCCCTGATCGCTTCACAGGCAGTGGATCTGGGACAGATTATACTCTCACCATCAGCAGTGTGCAGGCTGAAGACCTGGCACTTTATTACTGTCAGCAACATTATAGCACTCCGTACACGTTCGGAGGGGGGACCAAGCTGGAAATAAAACGGGCTGATGC</t>
  </si>
  <si>
    <t>IGKV6-25*01</t>
  </si>
  <si>
    <t>IGKJ2*01</t>
  </si>
  <si>
    <t>GGCTCAGAATTTATAAACCAGTATGAACTGAGAAGCATCAGACAGGCAGTGGGAGCAAGATGGATTCACAGGCCCAGGTTCTTATATTGCTGCTGCTATGGGTATCTGGTACCTGTGGGGACATTGTGATGTCACAGTCTCCATCCTCCCTGGCTGTGTCAGCAGGAGAGAAGGTCACTATGAGCTGCAAATCCAGTCAGAGTCTGCTCAACAGTAGAACCCGAAAGAACTACTTGGCTTGGTACCAGCAGCAACCAGGGCAGTCTCCTAAATTGTTGATCTACTGGGCATCCACTAGGGAATCTGGGGTCCCTGATCGCTTCACAGGCAGTGGATCTGGGACAGATTTCACTCTCACCATCAGCAGTGTGCAGGCTGAAGACCTGGCAGTTTATTACTGCAAGCAATCTTATAATCTTCCGTGGACGTTCGGTGGAGGCACCAAGCTGGAAATCAAACGGGCTGATGC</t>
  </si>
  <si>
    <t>IGKV8-21*01</t>
  </si>
  <si>
    <t>IGKJ1*01</t>
  </si>
  <si>
    <t>GGAGCTGCCAGGAGCCTAATAAAGCATCCTCTCTTCCAGCTCTCAGAGATGGAGACAGACACACTCCTGCTATGGGTGCTGCTGCTCTGGGTTCCAGGTTCCACAGGTGACATTGTGTTGACCCAATCTCCAGCTTCTTTGGCTGTGTCTCTAGGGCAGAGGGCCACCATATCCTGTAGAGCCAGTGAAAGTGTTGATAGTTATGGCAATAGTTTTATACACTGGTACCAGCAGAAGCCAGGACAGCCACCCAAACTCCTCATATATCGTGCATCCAACCTAGAATCTGGGATCCCTGCCAGGTTCAGTGGCAGTGGGTCTAGGACAGACTTCACCCTCACCATTAATCCTGTGGAGGCTGATGATGTTGCAACCTATTACTGTCAGCAAAGTAATGAGGATCCTCCGACGTTCGGTGGAGGCACCAAGCTGGAAATCAAGCGGGCTGATGC</t>
  </si>
  <si>
    <t>IGKV3-5*01</t>
  </si>
  <si>
    <t>GTGGAGAAGGGTTCCATGTGAACAGCAGTTGAACATGGGTCAGTCGGTCCTGAGAGATGGGCGAGTGCCGTTCCGAAGGGACGGGCGATGGCCTCCGTTGCCCTCGGCCGATCGAAAGGGAGTCGGATTCGGGAAACCAACGGTGATGTTGTGATGACCCAGACTCCACTCACTTTGTCGGTTACCATTGGACAACCAGCCTCCATCTCTTGCAAGTCAAGTCAGAGCCTCTTAGATAGTGATGGAAAGACATATTTGAATTGGTTGTTACAGAGGCCAGGCCAGTCTCCAAAGCGCCTAATCTATCTGGTGTCTAAACTGGACTCTGGAGTCCCTGACAGGTTCACTGGCAGTGGATCAGGGACAGATTTCACACTGAAAATCAGCAGAGTGGAGGCTGAGGATTTGGGAGTTTATTATTGCTGGCAAGGTACACATTTTCCGTACACGTTCGGAGGGGGGACCAAGCTGGAAATAAAACGGGCTGATGC</t>
  </si>
  <si>
    <t>IGKV1-135*01</t>
  </si>
  <si>
    <t>GGGGCTGACCAATATTGAAAAGAATAGACCTGGTTTGTGAATTATGGCCTGGATTTCACTTATACTCTCTCTCCTGGCTCTCAGCTCAGGGGCCATTTCCCAGGCTGTTGTGACTCAGGAATCTGCACTCACCACATCACCTGGTGAAACAGTCACACTCACTTGTCGCTCAAGTACTGGGGCTGTTACAACTAGTAACTATGCCAACTGGGTCCAAGAAAAACCAGATCATTTATTCACTGGTCTAATAGGTGGTACCAACAACCGAGCTCCAGGTGTTCCTGCCAGATTCTCAGGCTCCCTGATTGGAGACAAGGCTGCCCTCACCATCACAGGGGCACAGACTGAGGATGAGGCAATATATTTCTGTGCTCTATGGTACAGCAACCATTTTATTTTCGGCAGTGGAACCAAGGTCACTGTCCTAGGTCAGCCCAAGTCCACTCCCACACTCACCAT</t>
  </si>
  <si>
    <t>IGLV1*01</t>
  </si>
  <si>
    <t>IGLJ3*01</t>
  </si>
  <si>
    <t>GATTGTGATTGAAGTCAAGACTCAGCCTGGACATGATGTCCTCTGCTCAGTTCCTTGGTCTCCTGTTGCTCTGTTTTCAAGGTACCAGATGTGATATCCAGATGACACAGACTACATCCTCCCTGTCTGCCTCTCTGGGAGACAGAGTCACCATCAGTTGCAGGGCAAGTCAGGACATTAGCAATTATTTAAACTGGTATCAGCAGAAACCAGATGGAACTGTTAAACTCCTGATCTACTACACATCAAGATTACACTCAGGAGTCCCATCAAGGTTCAGTGGCAGTGGGTCTGGAACAGATTATTCTCTCACCATTAGCAACCTGGAGCAAGAAGATATTGCCACTTACTTTTGCCAACAGGGTAATACGCTTCCGTACACGTTCGGAGGGGGGACCAAGCTGGAAATAAAACGGGCTGATGC</t>
  </si>
  <si>
    <t>IGKV10-96*01</t>
  </si>
  <si>
    <t>GGGAAATACATCAGATCAGCATGGGCATCAAGATGGAGTCACAGACTCAGGTCTTTGTATACATGTTGCTGTGGTTGTCTGGTGTTGATGGAGACATTGTGATGACCCAGTCTCAAAAATTCATGTCCACATCAGTAGGAGACAGGGTCAGCGTCACCTGCAAGGCCAGTCAGAATGTGGGTACTAATGTAGCCTGGTATCAACAGAAACCAGGGCAATCTCCTAAAGCACTGATTTACTCGGCATCCTACCGGTACAGTGGAGTCCCTGATCGCTTCACAGGCAGTGGATCTGGGACAGATTTCACTCTCACCATCAGCAATGTGCAGTCTGAAGACTTGGCAGAGTATTTCTGTCAGCAATATAACAGCTATCCTCTCACGTTCGGTGCTGGGACCAAGCTGGAGCTGAAACGGGCTGATGC</t>
  </si>
  <si>
    <t>IGKV6-15*01</t>
  </si>
  <si>
    <t>IGKJ5*01</t>
  </si>
  <si>
    <t>GCATACTAAGAGTTATATTATGTCTGTCTCACAGCCTGCTGCTGACCAATATTGAAAAGAATAGACCTGGTTTGTGAATTATGGCCTGGATTTCACTTATACTCTCTCTCCTGGCTCTCAGCTCAGGGGCCATTTCCCAGGCTGTTGTGACTCAGGAATCTGCACTCACCACATCACCTGGTGAAACAGTCACACTCACTTGTCGCTCAAGTACTGGGGCTGTTACAACTAGTAACTATGCCAACTGGGTCCAAGAAAAACCAGATCATTTATTCACTGGTCTAATAGGTGGTACCAACAACCGAGCTCCAGGTGTTCCTGCCAGATTCTCAGGCTCCCTGATTGGAGACAAGGCTGCCCTCACCATCACAGGGGCACAGACTGAGGATGAGGCAATATATTTCTGTGCTCTATGGTACAGCAACCATTTGGGTGTTCGGTGGAGGAACCAAACTGACTGTCCTAGGCCAGCCCAAGTCTTCGCCATCAGTCACCCT</t>
  </si>
  <si>
    <t>IGLJ1*01</t>
  </si>
  <si>
    <t>GGATCATACACACTCCAACGGTCATTCTTGGTCAGGAGACGTTGTAGAAATGAGACCGTCTATTCAGTTCCTGGGGCTCTTGTTGTTCTGGCTTCATGGTGCTCAGTGTGACATCCAAATGACACAGTCTCCATCCTCACTGTCTGCATCTCTGGGAGGCAAAGTCACCTTCACTTGCAAGGCAAGCCAAGACATTGACAACTATATAGCTTGGTACCAACACAAGCCTGGAAAGGGTCCTAGGCTATTCATACATTACACATCTACATTACAGCCAGGCATCCCATCAAGGTTCAGTGGAAGTGGGTCTGGGAGAGATTATTCCTTCAGCATCAGCAACCTGGAGCCTGAAGATATTGCAACTTATTATTGTCTACAGTATGATAATCTTCTGTGGACGTTCGGTGGAGGCACCAAGCTGGAGATCAAACGGGCTGATGC</t>
  </si>
  <si>
    <t>IGKV19-93*01</t>
  </si>
  <si>
    <t>GGTGCCCTTGGAGCAACAGTACATACTCTGCTGATTTGCATATGAAATAATTTTATAACAGCCCAGGCTTCTTTAAGGGCAGCTGCCAGGAGCCTAAGAAGCATTCTCTCTTCCAGTTCTCAGAGATGGAGAAAGACACACTCCTGCTATGGGTCCTGCTTCTCTGGGTTCCAGGTTCCACAGGTGACATTGTGCTGACCCAATCTCCAGCTTCTTTGGCTGTGTCTCTAGGGCAGAGGGCCACCATCTCCTGCAGAGCCAGCGAAAGTGTTGATAATTATGGCATTAGTTTTATGAACTGGTTCCAACAGAAACCAGGACAGCCACCCAAACTCCTCATCTATGTTGCATCCAACCAAGGATCCGGGGTCCCTGCCAGGTTTAGTGGCAGTGGGTCTGGGACAGACTTCAGCCTCAACATCCATCCTATGGAGGAGGATGATACTGCAATGTATTTCTGTCAGCAAAGTAAGGAGGTTCCGTGGACGTTCGGTGGAGGCACCAAGCTGGAAATCAAACGGGCTGATGC</t>
  </si>
  <si>
    <t>IGKV3-2*01</t>
  </si>
  <si>
    <t>GGTAATTAGCTAGGGACCAAAATTCAAAGACAAAATGTATTTTCAAGTGCAGATTTTCAGCTTCCTGCTAATGAGTGCCTCAGTCATAATGTCCAGGGGACAAATTGTTCTCACCCAGTCTCCAGCACTCATGTCTGCATCTCCAGGGGAGAAGGTCACCATGACCTGCAGTGCCAGGTCAAGTGTAAGTTACATGTACTGGTACAAGCAGAAGCCAAGATCCTCCCCCAAACCCTGGATTTATCTCACATCCAACCTGGCTTCTGGAGTCCCTGCTCGCTTCAGTGGCAGTGGGTCTGGGACCTCTTACTCTCTCACAATCAGCAGCATGGAGGCTGAAGATGCTGCCACTTATTACTGCCAGCAGTGGAGTAGTAACCCGCTCACGTTCGGTGCTGGGACCAAGCTGGAGCTGAAACGGGCTGATGC</t>
  </si>
  <si>
    <t>IGKV4-68*01</t>
  </si>
  <si>
    <t>TACGGGGGACCAATATTGAAAATAATAGACTTGGTTTGTGAATTATGGCCTGGACTTCACTTATACTCTCTCTCCTGGCTCTCTGCTCAGGAGCCAGTTCCCAGGCTGTTGTGACTCAGGAATCTGCACTCACCACATCACCTGGTGGAACAGTCATACTCACTTGTCGCTCAAGTACTGGGGCTGTTACAACTAGTAACTATGCCAACTGGGTCCAAGAAAAACCAGATCATTTATTCACTGGTCTAATAGGTGGTACCAGCAACCGAGCTCCAGGTGTCAGATTCTCAGGCTCCCTGATTGGAGACAAGGCTGCCCTCACCATCACAGGGGCACAGACTGAGGATGATGCAATGTATTTCTGTGCTCTATGGTACAGTACCCATATGTTTTCGGCGGTGGAACCAAGGTCACTGTCCTAGGTCAGCCCAAGTCCACTCCCACTCTCACCGT</t>
  </si>
  <si>
    <t>IGLV2*02</t>
  </si>
  <si>
    <t>IGLJ2*01</t>
  </si>
  <si>
    <t>FR identity</t>
  </si>
  <si>
    <t>CDR identity</t>
  </si>
  <si>
    <t>Overall identity</t>
  </si>
  <si>
    <t>Overall AA changes</t>
  </si>
  <si>
    <t>Fraction of Reads</t>
  </si>
  <si>
    <t>Dominant Sequence</t>
  </si>
  <si>
    <t>GAGGACTCTGCGGTCTATTTCTGTGCAAGAGAGATTACTACGGTCTGGTACTTCGATGTCTGGGGCACAGGGGGTCTCTA</t>
  </si>
  <si>
    <t>ACTGCCACATACTACTGTGCTCGACATTATGATTACGACGGAGGAGATGCTATGGACTACTGGGGCCAAGG</t>
  </si>
  <si>
    <t>CATGCAACTCAGCAGCCTGACATCTGAGGACTCTGCGGTCTATTACTGTGGTAACTGACTACTGGGGCCAAGGCGTGTATC</t>
  </si>
  <si>
    <t>GGACTCTGCGGTCTATTACTGTGCAAGCGGACAGCTCAGGCTACGTTACTATGCTATGGACTACTGGGGTCAAGGGGTCTA</t>
  </si>
  <si>
    <t>GAGGACTCTGCGGTCTATTTCTGTGCAAGACGCTGGGACGGGTACTATGCTATGGACTACTGGGGTCAAGGGCGCGATCG</t>
  </si>
  <si>
    <t>GACAGTGCCACTTATTACTGTGCAAGACTTTATTACTACGGTAGTAGCTACTTTGACTACTGGGGCCAAGGGGCGCGATCG</t>
  </si>
  <si>
    <t>GTCTATTACTGTGCAAGAGGGGATTACTACGGTAGTACCTACGATGCTATGGACTACTGGGGTCAAGGGCGTTATCGATC</t>
  </si>
  <si>
    <t>GACACAGCCATGTATTACTGTGTGAGATGCTACGGTAGTAGCTATGCTATGGACTACTGGGGTCAAGGTCATGAATCGA</t>
  </si>
  <si>
    <t>ATTACTGTGCTCGAGGCCCCTCTTCTTACTACGGTGATTCCTACTATGTTATGGACTACTGGGGTCAAGGATCGATCGT</t>
  </si>
  <si>
    <t>ACTCTGCCGTCTATTATTGTACAAGGGTCTATTATGGTAGTTCCTGGTTTGCTTACTGGGGCCAAGGGCGCGATAGG</t>
  </si>
  <si>
    <t>ACATCTGAGGACTCTGCTGTCTATTTCTGTGCAAGAGAGGAGGGTAAGGGGGGCTACTTTGACTACTGGGGCCAAGG</t>
  </si>
  <si>
    <t>GAGGACTCTGCCATCTATTACTGTGCAAGAAAGGCCTATCTCTTCGGGGCTATGGACTACTGGGGTCAAGGAAGG</t>
  </si>
  <si>
    <t>GGGCTGAAGAGCATTTATTACTGTACCCCCCTTACTACGGTAGTAGCTGAGGGGTACTTCGATGTCTGGGGCACAGG</t>
  </si>
  <si>
    <t>GGCTGAAGACACTGGAATTTATTACTGCACAGTGGATAGTAACTACGTGGGGTATGCTATGGACTACTGGGGTCAAGGAG</t>
  </si>
  <si>
    <t>ATGAGGACACGGCTACATATTTCTGTGCAAGAGGGGGTTACGACGGAGACTACTTTGACTACTGGGGCCAAGGATCGATCG</t>
  </si>
  <si>
    <t>AGCAGCCTGACATCTGAGGACTCTGCGGTCTATTACTGTGGTAACTACTTTGACTACTGGGGCCAAGGATTTCGATGTCT</t>
  </si>
  <si>
    <t>CCAGGAACACCCTGTACCTGCAAATGAGCAGTCTGAAGTCTGAGGACACAGCCATGTATTACTGTACAAAACTACTCTATGCTATGGACTACTGGGGTCAAGGG</t>
  </si>
  <si>
    <t>GCAGTCTGACATCTGAGGACTCTGCGGTCTATTACTGTGCAAGACCGCAAGCTAACTGGGAAAGGATAAGTTACTGGTACTTCGATGTCTGGGGCACAGG</t>
  </si>
  <si>
    <t>ACATGGAGCTCCGCAGCCTGACATCTGAGGACTCTGCAGTCTATTACTGTGCAAGAGGGCTACTATGGTCTCTCTTTGACTACTGGGGCCAAGGTAGGCCAAGG</t>
  </si>
  <si>
    <t>CAGCACAGCCTACATGCAACTCAGCAGCCTGACATCTGAGGACTCTGCGGTCTACTTCTGTGCAAACTATGCGAACTTTGACTACTGGGGCCAAGGGGGCCAAGG</t>
  </si>
  <si>
    <t>AAGTTGAATTCTGTGACTACTGAGGACACAGCCACATATTACTGTGCAAGAGAGGAGATTGATGGTTACTACAACTTTGACTACTGGGGCCAAGGGGGGTCAAGG</t>
  </si>
  <si>
    <t>TGCAAATGAGCCATCTGAAGTCTGAGGACACAGCCATGTATTACTGTGCAAGTGATCCCTACTATAGTGACTACTTTGACTACTGGGGCCAAGGCAAGG</t>
  </si>
  <si>
    <t>ACTCAGCAGCCTGACACCTGAGGACTCTGCCATCTATTACTGTGCCCCCATTATTACGGTAGAAGAGGCTATGGACTACTGGGGTCAAGGCCGAAGG</t>
  </si>
  <si>
    <t>CAGTCTGCAAACTGATGACACAGCCAGGTACTACTGTGCCTCTATTACTACGGTAGTAGCTAGAGGGTTCTATGCTATGGACTACTGGGGTCAAGGTGTCAAGG</t>
  </si>
  <si>
    <t>TTGCAAATGAGCCATCTGAAATCTGAGGACACAGCCATGTATTACTGTGCAAGCCAGGACTACGGTAGTTCCTACTTTGACTACTGGGGCCAAGGGCGCGATCG</t>
  </si>
  <si>
    <t>CAGCCTACATGCAACTCAGCAGCCTGACATCTGAGGACTCTGCGGTCTATTACTGTGCAAGCGGTACTACGGTAGTAGTTGACTACTGGGGCCAAGGTCAAGG</t>
  </si>
  <si>
    <t>CATGCTCTATCTGCAAATGAACAACTTGAAAACTGAGGACACAGCCATGTATTACTGTGTGAGATTACTTGGGTACTTCGATGTCTGGGGCACAGGATCGATCG</t>
  </si>
  <si>
    <t>CATCCAACATGCAGCTCAGCAGCCTGACAACTGAGGACTCTGCAATGTATTTCTGTGTAATCTGTAATTCTTACTTTACTATGGACTACTGGGGTCAAGG</t>
  </si>
  <si>
    <t>GTGTTCATGGAGCTCAAAGACCTGACACCTGAGGACTCAACAGTCTATTTCTGTGCGAGAAATTACTACTTCTACTTTGACTACTGGGGCCAAGGGTTTTATC</t>
  </si>
  <si>
    <t>CCTATTTGCAGATCAACAACCTCAAAAATGAGGACACGGCTACATATTTCTGTGCCCCTATTACTACGATAGTCCACTACTTTGACTACTGGGGCCAAGGATCGAT</t>
  </si>
  <si>
    <t>ATCCTCCAGCACAGCCTACATGCAACTCAGCAGCCTGACATCTGAGGACTCTGCGGTCTATTACTGTGCAAGTCACTACTTTGACTACTGGGGCCAAGGGGGCC</t>
  </si>
  <si>
    <t>AGCCTGACATCTGAGGACTCTGCGGTCTATTACTGTGCAAGATGGTACTATGATTACGGTCCTTATTACTATGCTATGGACTACTGGGGTCAAGGATCGA</t>
  </si>
  <si>
    <t>AACCACCTCAAAAATGAGGACACGGCTACATATTTCTGTGCAAGACCCTATACTAACTACCTTTACTGGTACTTCGATGTCTGGGGCACAGG</t>
  </si>
  <si>
    <t>V gene</t>
  </si>
  <si>
    <t>Dominant sequence</t>
  </si>
  <si>
    <t>Summary (HC + LC)</t>
  </si>
  <si>
    <t>4138,83,15,13,11,8,8,7,6,5,5,5,4,4,4,3,3,3,3,2,2,2,2,2,2,2,2,2,2,2,2,2,2,2,2,2,1,1,1,1,1,1,1,1,1,1,1,1,1,1,1,1,1,1,1,1,1,1,1,1,1,1,1,1,1</t>
  </si>
  <si>
    <t>3557,271,226,14,13,11,9,8,7,6,6,6,5,5,5,5,5,5,5,5,4,4,4,4,4,4,4,3,3,3,3,3,3,3,3,3,3,2,2,2,2,2,2,2,2,2,2,2,2,2,2,2,2,2,2,1,1,1,1,1,1,1,1,1,1,1,1,1,1,1,1,1,1,1,1,1,1,1,1,1,1,1,1,1,1,1,1,1,1,1,1,1,1,1,1,1,1,1,1,1,1,1,1,1,1,1,1,1,1,1,1,1,1,1,1,1,1,1,1,1,1</t>
  </si>
  <si>
    <t>2383,1229,257,148,130,125,80,59,42,23,23,22,21,17,14,14,14,14,12,9,9,9,9,9,8,8,8,8,7,6,6,5,5,5,5,5,4,4,4,4,4,3,3,3,3,3,3,3,3,3,3,3,3,3,3,3,3,3,3,2,2,2,2,2,2,2,2,2,2,2,2,2,2,2,2,2,2,2,2,2,2,2,2,2,2,2,2,2,2,2,2,2,2,2,2,2,2,2,2,2,1,1,1,1,1,1,1,1,1,1,1,1,1,1,1,1,1,1,1,1,1,1,1,1,1,1,1,1,1,1,1,1,1,1,1,1,1,1,1,1,1,1,1,1,1,1,1,1,1,1,1,1,1,1,1,1,1,1,1,1,1,1,1,1,1,1,1,1,1,1,1,1,1,1,1,1,1,1,1,1,1,1,1,1,1,1,1,1,1,1,1,1,1,1,1,1,1,1,1,1,1,1,1,1,1,1,1,1,1,1,1,1,1,1,1,1,1,1,1,1,1,1,1,1,1,1,1,1,1,1,1,1,1,1,1,1,1,1,1,1,1,1,1,1,1,1,1,1,1,1,1,1,1,1,1,1,1,1,1,1,1,1,1,1,1,1,1,1,1,1,1,1,1,1,1,1,1,1</t>
  </si>
  <si>
    <t>3620,2305,18,12,6,6,5,4,4,4,3,3,3,3,2,2,2,2,2,2,2,2,2,2,2,2,1,1,1,1,1,1,1,1,1,1,1,1,1,1,1,1,1,1,1,1,1,1,1,1,1,1,1,1,1,1,1,1,1,1,1,1,1,1,1,1,1,1,1,1,1,1,1,1</t>
  </si>
  <si>
    <t>11496,6684,486,438,358,327,116,54,47,26,24,21,15,11,9,9,8,8,8,8,7,7,6,6,6,5,5,5,5,5,5,4,4,4,4,4,4,4,4,4,4,4,3,3,3,3,3,3,3,3,3,3,3,2,2,2,2,2,2,2,2,2,2,2,2,2,2,2,2,2,2,2,2,2,2,1,1,1,1,1,1,1,1,1,1,1,1,1,1,1,1,1,1,1,1,1,1,1,1,1,1,1,1,1,1,1,1,1,1,1,1,1,1,1,1,1,1,1,1,1,1,1,1,1,1,1,1,1,1,1,1,1,1,1,1,1,1,1,1,1,1,1,1,1,1,1,1,1,1,1,1,1,1,1,1,1,1,1</t>
  </si>
  <si>
    <t>13129,339,15,14,11,8,7,6,6,6,5,5,5,5,4,4,4,4,3,3,3,3,3,3,3,3,3,2,2,2,2,2,2,2,2,2,2,2,2,2,2,1,1,1,1,1,1,1,1,1,1,1,1,1,1,1,1,1,1,1,1,1,1,1,1,1,1,1,1,1,1,1,1,1,1,1,1,1,1,1,1,1,1,1,1,1,1,1,1</t>
  </si>
  <si>
    <t>14473,11667,6246,726,662,656,539,396,354,287,194,165,123,99,98,78,75,74,71,68,62,53,51,45,36,36,32,27,26,25,23,22,22,22,21,20,19,16,15,13,12,11,11,11,11,10,10,10,10,9,9,9,9,9,9,9,9,9,8,8,8,8,8,8,8,8,7,7,7,7,7,7,7,7,7,7,7,6,6,6,6,6,6,6,6,6,6,6,6,6,6,6,5,5,5,5,5,5,5,5,5,5,5,5,5,5,5,5,5,4,4,4,4,4,4,4,4,4,4,4,4,4,4,4,4,4,4,4,4,4,4,4,4,4,4,4,4,4,4,4,4,4,4,4,4,4,3,3,3,3,3,3,3,3,3,3,3,3,3,3,3,3,3,3,3,3,3,3,3,3,3,3,3,3,3,3,3,3,3,3,3,3,3,3,3,3,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</si>
  <si>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40138,23984,1079,588,113,98,89,67,51,51,47,45,42,40,40,38,36,34,34,33,30,30,28,28,27,26,25,25,25,25,24,24,23,23,22,22,20,20,20,20,20,20,20,20,19,19,19,19,19,18,17,17,17,17,16,16,16,16,16,15,15,15,15,15,15,14,14,14,14,14,14,14,14,14,13,13,13,13,13,13,13,13,13,12,12,12,12,12,12,12,12,12,11,11,11,11,11,11,11,11,11,10,10,10,10,10,10,10,10,10,10,10,10,10,10,10,9,9,9,9,9,9,9,9,9,8,8,8,8,8,8,8,8,8,8,8,8,8,7,7,7,7,7,7,7,7,7,7,7,7,7,7,7,6,6,6,6,6,6,6,6,6,6,6,6,6,6,6,6,5,5,5,5,5,5,5,5,5,5,5,5,5,5,5,5,5,4,4,4,4,4,4,4,4,4,4,4,4,4,4,4,4,4,4,4,4,4,4,4,4,4,4,4,4,3,3,3,3,3,3,3,3,3,3,3,3,3,3,3,3,3,3,3,3,3,3,3,3,3,3,3,3,3,3,3,3,3,3,3,3,3,3,3,3,3,3,3,3,3,3,3,3,3,3,3,3,3,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</si>
  <si>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125005,865,607,390,247,196,172,167,142,112,107,105,101,95,80,80,78,77,63,58,57,57,54,52,52,51,46,45,45,44,44,43,43,43,42,41,41,40,40,39,38,38,37,36,36,34,34,33,33,32,32,31,31,31,30,30,29,29,28,28,28,27,26,25,25,25,24,24,24,23,23,23,23,23,23,22,22,21,21,21,21,21,20,20,19,19,18,18,18,18,17,16,16,15,15,15,14,14,14,14,14,14,14,13,13,12,12,12,12,11,11,11,11,10,10,10,10,10,10,9,9,9,9,9,9,8,8,8,8,8,8,8,7,7,7,7,7,7,7,7,7,6,6,6,6,6,6,6,6,6,6,6,6,6,5,5,5,5,5,5,5,5,5,5,5,5,5,5,5,5,4,4,4,4,4,4,4,4,4,4,4,4,4,4,4,4,4,4,4,4,4,4,4,4,3,3,3,3,3,3,3,3,3,3,3,3,3,3,3,3,3,3,3,3,3,3,3,3,3,3,3,3,3,3,3,3,3,3,3,3,3,3,3,3,2,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</si>
  <si>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358454,5013,1504,1099,839,328,252,247,246,197,153,132,128,127,126,126,126,122,119,116,116,113,113,111,110,109,105,100,98,98,97,96,95,94,93,91,90,88,87,87,86,84,77,77,76,76,75,75,75,73,72,71,65,63,62,60,60,58,57,55,55,55,55,54,52,52,52,50,50,43,42,41,41,40,39,38,38,37,37,36,36,35,35,34,34,32,31,30,30,30,29,28,28,27,27,27,26,26,25,25,24,24,23,23,23,23,22,21,21,20,19,19,19,19,18,18,18,18,17,17,17,17,17,16,16,16,16,16,15,15,15,15,15,14,14,14,14,14,14,14,13,13,13,13,12,12,12,12,12,12,12,12,11,11,11,11,11,10,10,10,10,10,10,10,10,10,10,9,9,9,9,9,9,9,8,8,8,8,8,8,7,7,7,7,7,7,7,7,7,7,7,7,7,7,6,6,6,6,6,6,6,6,6,6,6,6,6,6,6,6,6,5,5,5,5,5,5,5,5,5,5,5,5,5,5,5,5,5,5,4,4,4,4,4,4,4,4,4,4,4,4,4,4,4,4,4,4,4,4,4,4,4,4,3,3,3,3,3,3,3,3,3,3,3,3,3,3,3,3,3,3,3,3,3,3,3,3,3,3,3,3,3,3,3,3,3,3,3,3,3,3,3,3,3,3,3,3,3,3,3,3,2,2,2,2,2,2,2,2,2,2,2,2,2,2,2,2,2,2,2,2,2,2,2,2,2,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</si>
  <si>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267202,132494,46513,4939,1248,1221,884,866,629,619,573,547,441,436,391,390,374,368,365,364,362,351,347,339,312,298,294,287,282,281,279,249,230,222,216,210,205,190,174,167,166,163,155,155,153,147,145,143,142,142,134,126,125,121,118,116,115,111,110,109,107,107,106,103,102,102,101,98,97,96,96,95,95,92,90,90,89,89,89,88,88,84,83,82,82,81,81,77,77,76,75,74,68,68,68,68,68,67,67,66,66,66,64,63,63,62,62,62,61,60,60,60,60,59,58,58,57,56,55,55,53,53,52,52,50,50,50,49,49,49,49,49,49,49,49,48,48,47,47,47,46,45,45,44,44,43,43,43,43,42,42,42,42,42,41,41,41,41,40,40,40,39,39,39,39,39,39,38,38,38,38,38,37,37,37,36,35,35,34,34,34,34,33,33,33,33,32,32,32,32,32,32,32,32,31,31,31,30,30,30,30,29,29,29,29,29,29,28,28,28,28,28,28,28,28,27,27,27,27,27,27,26,26,26,26,26,26,25,25,25,25,25,25,25,25,24,24,24,24,24,24,24,24,23,23,23,23,23,23,22,22,22,22,21,21,21,21,21,21,21,21,21,20,20,20,20,20,20,20,20,20,19,19,19,19,19,19,19,19,19,18,18,18,18,18,18,18,18,18,18,18,17,17,17,17,17,17,17,17,17,16,16,16,16,16,16,16,16,16,16,15,15,15,15,15,15,15,15,15,14,14,14,14,14,14,14,14,14,14,13,13,13,13,13,13,13,13,13,13,13,13,13,12,12,12,12,12,12,12,12,12,12,12,12,12,12,12,12,12,11,11,11,11,11,11,11,11,11,11,11,11,11,11,11,11,10,10,10,10,10,10,10,10,10,10,10,10,10,10,10,10,10,10,10,10,10,10,10,10,10,10,10,10,10,10,10,9,9,9,9,9,9,9,9,9,9,9,9,9,9,9,9,9,9,9,9,9,9,9,9,9,9,8,8,8,8,8,8,8,8,8,8,8,8,8,8,8,8,8,8,8,8,8,8,8,8,8,8,8,7,7,7,7,7,7,7,7,7,7,7,7,7,7,7,7,7,7,7,7,7,7,7,7,7,7,7,7,7,7,7,7,7,7,7,7,7,7,6,6,6,6,6,6,6,6,6,6,6,6,6,6,6,6,6,6,6,6,6,6,6,6,6,6,6,6,6,6,6,6,6,6,6,6,6,6,6,6,6,6,6,6,6,6,6,6,6,6,6,6,6,6,6,6,6,6,6,6,6,6,6,6,6,6,6,6,6,6,6,6,6,5,5,5,5,5,5,5,5,5,5,5,5,5,5,5,5,5,5,5,5,5,5,5,5,5,5,5,5,5,5,5,5,5,5,5,5,5,5,5,5,5,5,5,5,5,5,5,5,5,5,5,5,5,5,5,5,5,5,5,5,5,5,5,5,5,5,5,5,5,5,5,5,5,5,5,5,4,4,4,4,4,4,4,4,4,4,4,4,4,4,4,4,4,4,4,4,4,4,4,4,4,4,4,4,4,4,4,4,4,4,4,4,4,4,4,4,4,4,4,4,4,4,4,4,4,4,4,4,4,4,4,4,4,4,4,4,4,4,4,4,4,4,4,4,4,4,4,4,4,4,4,4,4,4,4,4,4,4,4,4,4,4,4,4,4,4,4,4,4,4,4,4,4,4,4,4,4,4,4,3,3,3,3,3,3,3,3,3,3,3,3,3,3,3,3,3,3,3,3,3,3,3,3,3,3,3,3,3,3,3,3,3,3,3,3,3,3,3,3,3,3,3,3,3,3,3,3,3,3,3,3,3,3,3,3,3,3,3,3,3,3,3,3,3,3,3,3,3,3,3,3,3,3,3,3,3,3,3,3,3,3,3,3,3,3,3,3,3,3,3,3,3,3,3,3,3,3,3,3,3,3,3,3,3,3,3,3,3,3,3,3,3,3,3,3,3,3,3,3,3,3,3,3,3,3,3,3,3,3,3,3,3,3,3,3,3,3,3,3,3,3,3,3,3,3,3,3,3,3,3,3,3,3,3,3,3,3,3,3,3,3,3,3,3,3,3,3,3,3,3,3,3,3,3,3,3,3,3,3,3,3,3,3,3,3,3,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</si>
  <si>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38125,3858,112,23,17,9,8,8,7,7,7,6,5,5,5,5,5,5,4,4,4,4,4,4,3,3,3,3,3,3,3,3,3,3,2,2,2,2,2,2,2,2,2,2,2,2,2,2,2,2,2,2,2,2,2,2,2,2,2,2,2,2,2,2,2,1,1,1,1,1,1,1,1,1,1,1,1,1,1,1,1,1,1,1,1,1,1,1,1,1,1,1,1,1,1,1,1,1,1,1,1,1,1,1,1,1,1,1,1,1,1,1,1,1,1,1,1,1,1,1,1,1,1,1,1,1,1,1,1,1,1,1,1,1,1,1,1,1,1,1,1,1,1,1,1,1,1,1,1,1,1,1,1,1,1,1,1,1,1,1,1,1,1,1,1,1,1,1,1,1,1,1,1,1,1,1,1,1,1,1,1,1,1,1,1,1,1</t>
  </si>
  <si>
    <t>1248,16,3,2,2,1,1,1</t>
  </si>
  <si>
    <t>1034,833,553,158,147,141,101,92,82,73,57,51,39,38,32,31,29,28,27,27,24,23,19,16,13,12,11,11,9,9,8,8,8,8,7,7,7,7,7,6,6,6,6,6,5,5,5,5,5,5,5,4,4,4,4,4,4,4,4,4,4,3,3,3,3,3,3,3,3,3,3,3,3,3,3,2,2,2,2,2,2,2,2,2,2,2,2,2,2,2,2,2,2,2,2,2,2,2,2,2,2,2,2,2,1,1,1,1,1,1,1,1,1,1,1,1,1,1,1,1,1,1,1,1,1,1,1,1,1,1,1,1,1,1,1,1,1,1,1,1,1,1,1,1,1,1,1,1,1,1,1,1,1,1,1,1,1,1,1,1,1,1,1,1,1,1,1,1,1,1,1,1,1,1,1,1,1,1,1,1,1,1,1,1,1,1,1,1,1,1,1,1,1</t>
  </si>
  <si>
    <t>2196,62,32,27,17,14,12,9,8,7,6,6,5,5,5,4,4,4,3,3,3,3,3,3,3,2,2,2,2,2,2,2,1,1,1,1,1,1,1,1,1,1,1,1,1,1,1,1,1,1,1,1,1,1,1,1,1,1,1,1,1,1,1,1,1,1,1,1,1,1,1,1,1,1,1,1,1</t>
  </si>
  <si>
    <t>1002,634,586,414,233,220,220,131,124,123,106,83,66,60,56,54,54,49,43,41,41,38,34,33,31,27,26,25,24,24,24,23,22,22,21,21,19,19,17,17,17,15,15,15,14,14,14,13,13,13,13,13,12,12,12,12,11,11,11,11,10,10,10,9,9,9,9,8,8,8,8,8,8,8,7,7,7,7,7,7,7,7,7,6,6,6,6,6,6,6,6,6,6,6,6,6,5,5,5,5,5,5,5,5,4,4,4,4,4,4,4,4,4,4,4,4,4,3,3,3,3,3,3,3,3,3,3,3,3,3,3,3,3,3,3,3,3,3,3,3,3,3,3,3,3,3,3,3,3,3,3,3,3,3,3,3,3,3,3,3,3,3,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</si>
  <si>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627,593,18,15,10,8,4,4,4,3,2,1,1,1,1,1,1,1,1,1,1,1,1,1,1</t>
  </si>
  <si>
    <t>915,561,233,156,42,26,26,19,8,8,7,6,5,5,4,4,4,4,4,4,3,3,3,3,3,3,3,2,2,2,2,2,2,2,2,2,2,1,1,1,1,1,1,1,1,1,1,1,1,1,1,1,1,1,1,1,1,1,1,1,1,1,1,1,1,1,1,1,1,1,1,1,1,1,1,1,1,1,1,1,1,1,1,1,1,1,1,1,1,1,1,1,1,1</t>
  </si>
  <si>
    <t>11605,49,42,29,25,21,14,11,10,9,8,8,8,7,7,7,7,6,6,6,5,5,5,5,5,4,4,4,4,4,4,4,3,3,3,3,3,3,3,3,3,3,3,3,3,3,3,2,2,2,2,2,2,2,2,2,2,2,2,2,2,2,2,2,2,2,2,2,2,2,2,2,2,2,2,2,2,2,2,2,1,1,1,1,1,1,1,1,1,1,1,1,1,1,1,1,1,1,1,1,1,1,1,1,1,1,1,1,1,1,1,1,1,1,1,1,1,1,1,1,1,1,1,1,1,1,1,1,1,1,1,1,1,1,1,1,1,1,1,1,1,1,1,1,1,1,1,1,1,1,1,1,1,1,1,1,1,1,1,1,1</t>
  </si>
  <si>
    <t>1342,31,20,10,7,6,5,4,4,4,3,3,3,2,2,2,2,2,2,2,2,2,2,2,2,2,2,1,1,1,1,1,1,1,1,1,1,1,1,1,1,1,1,1,1,1,1,1,1,1,1,1,1,1,1,1,1,1,1,1,1,1,1,1,1,1,1,1,1,1,1,1,1,1,1</t>
  </si>
  <si>
    <t>1904,163,10,10,9,5,5,5,4,3,3,3,3,2,2,2,1,1,1,1,1,1,1,1,1,1,1,1,1,1,1,1,1,1,1</t>
  </si>
  <si>
    <t>7812,2742,180,122,121,100,96,92,85,79,64,62,56,55,52,50,43,40,39,39,36,34,33,31,28,28,27,25,25,24,24,22,20,20,20,19,19,17,16,15,15,15,14,13,13,13,13,13,13,13,12,12,12,12,12,11,11,11,11,11,11,11,11,11,10,10,10,10,10,10,10,10,9,9,9,9,9,9,9,9,9,9,9,8,8,8,8,8,8,8,8,8,7,7,7,7,7,7,7,7,7,7,6,6,6,6,6,6,6,6,6,6,5,5,5,5,5,5,5,5,5,5,5,5,5,5,5,5,5,4,4,4,4,4,4,4,4,4,4,4,4,4,4,4,4,4,4,4,4,4,4,4,4,4,4,4,4,3,3,3,3,3,3,3,3,3,3,3,3,3,3,3,3,3,3,3,3,3,3,3,3,3,3,3,3,3,3,3,3,3,3,3,3,3,3,3,3,3,3,3,3,3,3,3,3,3,3,3,3,3,3,2,2,2,2,2,2,2,2,2,2,2,2,2,2,2,2,2,2,2,2,2,2,2,2,2,2,2,2,2,2,2,2,2,2,2,2,2,2,2,2,2,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t>
  </si>
  <si>
    <t>96062,1543,8,7</t>
  </si>
  <si>
    <t>2512,1347,591,52,14,11,3,2,2,1,1,1,1,1,1,1,1,1,1,1,1,1,1,1,1,1,1,1,1,1,1,1,1,1,1,1,1,1,1,1,1,1</t>
  </si>
  <si>
    <t>Individual subclone sizes</t>
  </si>
  <si>
    <t>Gini coefficient</t>
  </si>
  <si>
    <t>AA changes (per 100 AA)</t>
  </si>
  <si>
    <t>Germline identity of dominant sequence</t>
  </si>
  <si>
    <t>Heavy chain (HC)</t>
  </si>
  <si>
    <t>Light chain (LC)</t>
  </si>
  <si>
    <t>List of dominant clones of lymphoma samples. Fraction of reads: The fraction of all unique molecular identifiers (UMIs) belonging to the dominant clone. V allele: The identified V allele of the dominant clone. Germline identity of the dominant clone: The fraction of bases identical to the best germline hit, determined by IgBlast. Dominant Sequence: The most prevalent exact sequence within the dominant clone. Gini coefficient: The gini coefficient is a measure for the inequality within a population and represents the intraclonal diversity. Individual subclone sizes: Sequences with a distance of only bp are connected to clone. This list represents the individual sizes (e.g. the number of UMIs) of all subclones that are part of the dominant clone and is used to calculate the gini coefficient.</t>
  </si>
  <si>
    <t>IGHV1-54</t>
  </si>
  <si>
    <t>IGHV1</t>
  </si>
  <si>
    <t>IGHV8-11</t>
  </si>
  <si>
    <t>IGHV8</t>
  </si>
  <si>
    <t>IGHV1-64</t>
  </si>
  <si>
    <t>IGHV1-49</t>
  </si>
  <si>
    <t>IGHV7-2</t>
  </si>
  <si>
    <t>IGHV7</t>
  </si>
  <si>
    <t>IGHV1S126</t>
  </si>
  <si>
    <t>IGHV10-1</t>
  </si>
  <si>
    <t>IGHV10</t>
  </si>
  <si>
    <t>IGHV1S136</t>
  </si>
  <si>
    <t>IGHV1-15</t>
  </si>
  <si>
    <t>IGHV1-76</t>
  </si>
  <si>
    <t>IGHV1-63</t>
  </si>
  <si>
    <t>IGHV6-6</t>
  </si>
  <si>
    <t>IGHV6</t>
  </si>
  <si>
    <t>IGHV6-3</t>
  </si>
  <si>
    <t>IGHV9-2</t>
  </si>
  <si>
    <t>IGHV9</t>
  </si>
  <si>
    <t>IGHV3-1</t>
  </si>
  <si>
    <t>IGHV3</t>
  </si>
  <si>
    <t>IGHV1-4</t>
  </si>
  <si>
    <t>IGHV1-9</t>
  </si>
  <si>
    <t>IGHV2-6-6</t>
  </si>
  <si>
    <t>IGHV2</t>
  </si>
  <si>
    <t>IGHV5-4</t>
  </si>
  <si>
    <t>IGHV5</t>
  </si>
  <si>
    <t>IGHV1-58</t>
  </si>
  <si>
    <t>IGHV1-19</t>
  </si>
  <si>
    <t>IGHV5-9-1</t>
  </si>
  <si>
    <t>IGHV1-26</t>
  </si>
  <si>
    <t>IGHV1-82</t>
  </si>
  <si>
    <t>IGHV4</t>
  </si>
  <si>
    <t>V family</t>
  </si>
  <si>
    <t>IGHV11</t>
  </si>
  <si>
    <t>IGHV12</t>
  </si>
  <si>
    <t>IGHV13</t>
  </si>
  <si>
    <t>IGHV14</t>
  </si>
  <si>
    <t>IGHV15</t>
  </si>
  <si>
    <t>IGHV16</t>
  </si>
  <si>
    <t>SMBC cases</t>
  </si>
  <si>
    <t>PPMBC cases</t>
  </si>
  <si>
    <t>MBC cases</t>
  </si>
  <si>
    <t>Frequency (WT)</t>
  </si>
  <si>
    <t>MBC p-value</t>
  </si>
  <si>
    <t>MBC p-value (BH adjusted)</t>
  </si>
  <si>
    <t>SMBC p-value</t>
  </si>
  <si>
    <t>SMBC p-value (BH adjusted)</t>
  </si>
  <si>
    <t>PPMBC p-value</t>
  </si>
  <si>
    <t>PPMBC p-value (BH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</si>
</sst>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8" x14ac:knownFonts="1">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4"/>
      <color rgb="FF000000"/>
      <name val="Calibri"/>
      <family val="2"/>
      <scheme val="minor"/>
    </font>
    <font>
      <b/>
      <sz val="14"/>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138">
    <xf numFmtId="0" fontId="0" fillId="0" borderId="0" xfId="0"/>
    <xf numFmtId="0" fontId="1" fillId="0" borderId="1" xfId="1" applyBorder="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1" fillId="0" borderId="1" xfId="1" applyFill="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0" xfId="0" applyFill="1" applyAlignment="1">
      <alignment wrapText="1"/>
    </xf>
    <xf numFmtId="0" fontId="1" fillId="0" borderId="0" xfId="1" applyAlignment="1">
      <alignment horizontal="center"/>
    </xf>
    <xf numFmtId="0" fontId="1" fillId="0" borderId="0" xfId="1" applyFill="1" applyAlignment="1">
      <alignment horizontal="center"/>
    </xf>
    <xf numFmtId="0" fontId="0" fillId="0" borderId="1" xfId="0" applyBorder="1" applyAlignment="1">
      <alignment horizontal="center"/>
    </xf>
    <xf numFmtId="0" fontId="3" fillId="0" borderId="1" xfId="0" applyFont="1" applyFill="1" applyBorder="1" applyAlignment="1">
      <alignment horizontal="center"/>
    </xf>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0" fontId="2" fillId="0" borderId="0" xfId="0" applyFont="1" applyAlignment="1">
      <alignment horizontal="center" wrapText="1"/>
    </xf>
    <xf numFmtId="2" fontId="0" fillId="0" borderId="1" xfId="0" applyNumberFormat="1" applyBorder="1" applyAlignment="1">
      <alignment horizontal="center"/>
    </xf>
    <xf numFmtId="0" fontId="1" fillId="0" borderId="1" xfId="1" applyBorder="1"/>
    <xf numFmtId="0" fontId="1" fillId="0" borderId="0" xfId="1"/>
    <xf numFmtId="0" fontId="0" fillId="0" borderId="0" xfId="0" applyBorder="1"/>
    <xf numFmtId="2" fontId="1" fillId="0" borderId="0" xfId="1" applyNumberFormat="1" applyBorder="1" applyAlignment="1">
      <alignment horizontal="center"/>
    </xf>
    <xf numFmtId="0" fontId="1" fillId="0" borderId="0" xfId="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0" fillId="0" borderId="0" xfId="0" applyAlignment="1">
      <alignment horizontal="left"/>
    </xf>
    <xf numFmtId="165" fontId="1" fillId="0" borderId="0" xfId="1" applyNumberFormat="1" applyAlignment="1">
      <alignment horizontal="center"/>
    </xf>
    <xf numFmtId="0" fontId="1" fillId="0" borderId="0" xfId="1" applyFill="1" applyBorder="1" applyAlignment="1">
      <alignment horizontal="center" vertical="center" textRotation="90"/>
    </xf>
    <xf numFmtId="0" fontId="1" fillId="0" borderId="0" xfId="1" applyFill="1" applyBorder="1" applyAlignment="1">
      <alignment horizontal="center"/>
    </xf>
    <xf numFmtId="0" fontId="1" fillId="0" borderId="0" xfId="1" applyFill="1" applyBorder="1"/>
    <xf numFmtId="0" fontId="1" fillId="0" borderId="0" xfId="1" applyFill="1" applyBorder="1" applyAlignment="1">
      <alignment horizontal="left"/>
    </xf>
    <xf numFmtId="0" fontId="1" fillId="0" borderId="4" xfId="1" applyFill="1" applyBorder="1" applyAlignment="1">
      <alignment horizontal="center"/>
    </xf>
    <xf numFmtId="0" fontId="0" fillId="0" borderId="0" xfId="0" applyFill="1" applyBorder="1" applyAlignment="1">
      <alignment horizontal="left"/>
    </xf>
    <xf numFmtId="0" fontId="0" fillId="0" borderId="0" xfId="0" applyFill="1" applyBorder="1"/>
    <xf numFmtId="0" fontId="1" fillId="0" borderId="7" xfId="1" applyFill="1" applyBorder="1" applyAlignment="1">
      <alignment horizontal="center"/>
    </xf>
    <xf numFmtId="0" fontId="1" fillId="0" borderId="7" xfId="1" applyFill="1" applyBorder="1"/>
    <xf numFmtId="0" fontId="1" fillId="0" borderId="8" xfId="1" applyFill="1" applyBorder="1" applyAlignment="1">
      <alignment horizontal="left"/>
    </xf>
    <xf numFmtId="0" fontId="1" fillId="0" borderId="1" xfId="1" applyFill="1" applyBorder="1"/>
    <xf numFmtId="0" fontId="1" fillId="0" borderId="10" xfId="1" applyFill="1" applyBorder="1" applyAlignment="1">
      <alignment horizontal="left"/>
    </xf>
    <xf numFmtId="0" fontId="1" fillId="0" borderId="4" xfId="1" applyFill="1" applyBorder="1"/>
    <xf numFmtId="0" fontId="1" fillId="0" borderId="12" xfId="1" applyFill="1" applyBorder="1" applyAlignment="1">
      <alignment horizontal="center"/>
    </xf>
    <xf numFmtId="0" fontId="1" fillId="0" borderId="12" xfId="1" applyFill="1" applyBorder="1"/>
    <xf numFmtId="0" fontId="1" fillId="0" borderId="13" xfId="1" applyFill="1" applyBorder="1" applyAlignment="1">
      <alignment horizontal="left"/>
    </xf>
    <xf numFmtId="0" fontId="1" fillId="0" borderId="7" xfId="1" applyBorder="1" applyAlignment="1">
      <alignment horizontal="center"/>
    </xf>
    <xf numFmtId="0" fontId="1" fillId="0" borderId="7" xfId="1" applyBorder="1"/>
    <xf numFmtId="0" fontId="0" fillId="0" borderId="8" xfId="0" applyBorder="1" applyAlignment="1">
      <alignment horizontal="left"/>
    </xf>
    <xf numFmtId="0" fontId="0" fillId="0" borderId="10" xfId="0" applyBorder="1" applyAlignment="1">
      <alignment horizontal="left"/>
    </xf>
    <xf numFmtId="0" fontId="1" fillId="0" borderId="12" xfId="1" applyBorder="1" applyAlignment="1">
      <alignment horizontal="center"/>
    </xf>
    <xf numFmtId="0" fontId="1" fillId="0" borderId="12" xfId="1" applyBorder="1" applyAlignment="1">
      <alignment horizontal="left"/>
    </xf>
    <xf numFmtId="0" fontId="0" fillId="0" borderId="13" xfId="0" applyBorder="1" applyAlignment="1">
      <alignment horizontal="left"/>
    </xf>
    <xf numFmtId="0" fontId="6" fillId="3" borderId="1" xfId="0" applyFont="1" applyFill="1" applyBorder="1"/>
    <xf numFmtId="0" fontId="6" fillId="3" borderId="1" xfId="0" applyFont="1" applyFill="1" applyBorder="1" applyAlignment="1">
      <alignment horizontal="center"/>
    </xf>
    <xf numFmtId="0" fontId="6" fillId="3" borderId="4" xfId="1" applyFont="1" applyFill="1" applyBorder="1" applyAlignment="1">
      <alignment horizontal="center" wrapText="1"/>
    </xf>
    <xf numFmtId="0" fontId="6" fillId="3" borderId="4" xfId="1" applyFont="1" applyFill="1" applyBorder="1" applyAlignment="1">
      <alignment horizontal="left" wrapText="1"/>
    </xf>
    <xf numFmtId="165" fontId="6" fillId="3" borderId="4" xfId="1" applyNumberFormat="1" applyFont="1" applyFill="1" applyBorder="1" applyAlignment="1">
      <alignment horizontal="center" wrapText="1"/>
    </xf>
    <xf numFmtId="0" fontId="6" fillId="3" borderId="4" xfId="0" applyFont="1" applyFill="1" applyBorder="1" applyAlignment="1">
      <alignment horizontal="left" wrapText="1"/>
    </xf>
    <xf numFmtId="1" fontId="0" fillId="0" borderId="1" xfId="0" applyNumberFormat="1" applyFill="1" applyBorder="1" applyAlignment="1">
      <alignment horizontal="center"/>
    </xf>
    <xf numFmtId="2" fontId="0" fillId="0" borderId="1" xfId="0" applyNumberForma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0" fontId="3" fillId="0" borderId="1" xfId="0" applyFont="1" applyFill="1" applyBorder="1"/>
    <xf numFmtId="1"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Font="1" applyFill="1" applyAlignment="1">
      <alignment wrapText="1"/>
    </xf>
    <xf numFmtId="164" fontId="0" fillId="0" borderId="1" xfId="0" applyNumberFormat="1" applyFill="1" applyBorder="1" applyAlignment="1">
      <alignment horizontal="center"/>
    </xf>
    <xf numFmtId="0" fontId="3" fillId="0" borderId="0" xfId="0" applyFont="1" applyFill="1"/>
    <xf numFmtId="164" fontId="0" fillId="0" borderId="0" xfId="0" applyNumberFormat="1" applyFill="1" applyBorder="1" applyAlignment="1">
      <alignment horizontal="center"/>
    </xf>
    <xf numFmtId="0" fontId="3" fillId="0" borderId="0" xfId="0" applyFont="1" applyFill="1" applyAlignment="1">
      <alignment horizontal="center"/>
    </xf>
    <xf numFmtId="0" fontId="2" fillId="3" borderId="4" xfId="0" applyFont="1" applyFill="1" applyBorder="1" applyAlignment="1">
      <alignment horizontal="center" wrapText="1"/>
    </xf>
    <xf numFmtId="0" fontId="0" fillId="0" borderId="7" xfId="0" applyFill="1" applyBorder="1" applyAlignment="1">
      <alignment horizontal="center"/>
    </xf>
    <xf numFmtId="0" fontId="0" fillId="0" borderId="7" xfId="0" applyFill="1" applyBorder="1"/>
    <xf numFmtId="1" fontId="0" fillId="0" borderId="7" xfId="0" applyNumberFormat="1" applyFill="1" applyBorder="1" applyAlignment="1">
      <alignment horizontal="center"/>
    </xf>
    <xf numFmtId="2" fontId="0" fillId="0" borderId="7"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2" xfId="0" applyFill="1" applyBorder="1"/>
    <xf numFmtId="1" fontId="0" fillId="0" borderId="12" xfId="0" applyNumberFormat="1" applyFill="1" applyBorder="1" applyAlignment="1">
      <alignment horizontal="center"/>
    </xf>
    <xf numFmtId="2" fontId="0" fillId="0" borderId="12" xfId="0" applyNumberFormat="1" applyFill="1" applyBorder="1" applyAlignment="1">
      <alignment horizontal="center"/>
    </xf>
    <xf numFmtId="0" fontId="0" fillId="0" borderId="13" xfId="0" applyFill="1" applyBorder="1" applyAlignment="1">
      <alignment horizontal="center"/>
    </xf>
    <xf numFmtId="0" fontId="3" fillId="0" borderId="7" xfId="0" applyFont="1" applyFill="1" applyBorder="1"/>
    <xf numFmtId="1" fontId="3" fillId="0" borderId="7" xfId="0" applyNumberFormat="1" applyFont="1" applyFill="1" applyBorder="1" applyAlignment="1">
      <alignment horizontal="center"/>
    </xf>
    <xf numFmtId="164" fontId="3" fillId="0" borderId="7" xfId="0" applyNumberFormat="1" applyFont="1" applyFill="1" applyBorder="1" applyAlignment="1">
      <alignment horizontal="center"/>
    </xf>
    <xf numFmtId="0" fontId="3" fillId="0" borderId="12" xfId="0" applyFont="1" applyFill="1" applyBorder="1"/>
    <xf numFmtId="1" fontId="3" fillId="0" borderId="12" xfId="0" applyNumberFormat="1" applyFont="1" applyFill="1" applyBorder="1" applyAlignment="1">
      <alignment horizontal="center"/>
    </xf>
    <xf numFmtId="164" fontId="3" fillId="0" borderId="12" xfId="0" applyNumberFormat="1" applyFont="1" applyFill="1" applyBorder="1" applyAlignment="1">
      <alignment horizontal="center"/>
    </xf>
    <xf numFmtId="0" fontId="4" fillId="3" borderId="4" xfId="0" applyFont="1" applyFill="1" applyBorder="1" applyAlignment="1">
      <alignment horizontal="center" wrapText="1"/>
    </xf>
    <xf numFmtId="164" fontId="0" fillId="0" borderId="7" xfId="0" applyNumberFormat="1" applyFill="1" applyBorder="1" applyAlignment="1">
      <alignment horizontal="center"/>
    </xf>
    <xf numFmtId="164" fontId="0" fillId="0" borderId="12" xfId="0" applyNumberFormat="1" applyFill="1" applyBorder="1" applyAlignment="1">
      <alignment horizontal="center"/>
    </xf>
    <xf numFmtId="0" fontId="2" fillId="3" borderId="18" xfId="0" applyFont="1" applyFill="1" applyBorder="1" applyAlignment="1">
      <alignment horizontal="center" wrapText="1"/>
    </xf>
    <xf numFmtId="0" fontId="4" fillId="3" borderId="19" xfId="0" applyFont="1" applyFill="1" applyBorder="1" applyAlignment="1">
      <alignment horizontal="center" wrapText="1"/>
    </xf>
    <xf numFmtId="0" fontId="3" fillId="0" borderId="25" xfId="0" applyFont="1" applyFill="1" applyBorder="1" applyAlignment="1">
      <alignment horizontal="center" vertical="center"/>
    </xf>
    <xf numFmtId="0" fontId="0" fillId="0" borderId="26" xfId="0" applyFill="1" applyBorder="1" applyAlignment="1">
      <alignment horizontal="center"/>
    </xf>
    <xf numFmtId="0" fontId="2" fillId="3" borderId="19" xfId="0" applyFont="1" applyFill="1" applyBorder="1" applyAlignment="1">
      <alignment horizontal="center" wrapText="1"/>
    </xf>
    <xf numFmtId="0" fontId="3" fillId="0" borderId="26" xfId="0" applyFont="1" applyFill="1" applyBorder="1" applyAlignment="1">
      <alignment horizontal="center"/>
    </xf>
    <xf numFmtId="0" fontId="0" fillId="0" borderId="25" xfId="0" applyFill="1" applyBorder="1" applyAlignment="1">
      <alignment horizontal="center" vertical="center"/>
    </xf>
    <xf numFmtId="0" fontId="7" fillId="0" borderId="0" xfId="0" applyFont="1" applyFill="1" applyBorder="1" applyAlignment="1">
      <alignment vertical="top"/>
    </xf>
    <xf numFmtId="0" fontId="6" fillId="3" borderId="1" xfId="1" applyFont="1" applyFill="1" applyBorder="1" applyAlignment="1">
      <alignment horizontal="center" wrapText="1"/>
    </xf>
    <xf numFmtId="0" fontId="2" fillId="3" borderId="1" xfId="1" applyFont="1" applyFill="1" applyBorder="1" applyAlignment="1">
      <alignment horizontal="center" wrapText="1"/>
    </xf>
    <xf numFmtId="11" fontId="0" fillId="0" borderId="1" xfId="0" applyNumberFormat="1" applyBorder="1" applyAlignment="1">
      <alignment horizontal="center"/>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16" xfId="1" applyFont="1" applyFill="1" applyBorder="1" applyAlignment="1">
      <alignment horizontal="center" vertical="center" textRotation="90"/>
    </xf>
    <xf numFmtId="0" fontId="6" fillId="3" borderId="20" xfId="1" applyFont="1" applyFill="1" applyBorder="1" applyAlignment="1">
      <alignment horizontal="center" vertical="center" textRotation="90"/>
    </xf>
    <xf numFmtId="0" fontId="6" fillId="3" borderId="21" xfId="1" applyFont="1" applyFill="1" applyBorder="1" applyAlignment="1">
      <alignment horizontal="center" vertical="center" textRotation="90"/>
    </xf>
    <xf numFmtId="0" fontId="6" fillId="3" borderId="16" xfId="1" applyFont="1" applyFill="1" applyBorder="1" applyAlignment="1">
      <alignment horizontal="center" vertical="center" textRotation="90" wrapText="1"/>
    </xf>
    <xf numFmtId="0" fontId="6" fillId="3" borderId="20" xfId="1" applyFont="1" applyFill="1" applyBorder="1" applyAlignment="1">
      <alignment horizontal="center" vertical="center" textRotation="90" wrapText="1"/>
    </xf>
    <xf numFmtId="0" fontId="6" fillId="3" borderId="31" xfId="1" applyFont="1" applyFill="1" applyBorder="1" applyAlignment="1">
      <alignment horizontal="center" vertical="center" textRotation="90" wrapText="1"/>
    </xf>
    <xf numFmtId="0" fontId="7" fillId="3" borderId="14"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3" borderId="30"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7" xfId="0" applyFont="1" applyFill="1" applyBorder="1" applyAlignment="1">
      <alignment horizontal="left" vertical="top" wrapText="1"/>
    </xf>
    <xf numFmtId="0" fontId="4" fillId="3" borderId="6" xfId="0" applyFont="1" applyFill="1" applyBorder="1" applyAlignment="1">
      <alignment horizontal="center" vertical="center" textRotation="90"/>
    </xf>
    <xf numFmtId="0" fontId="4" fillId="3" borderId="9" xfId="0" applyFont="1" applyFill="1" applyBorder="1" applyAlignment="1">
      <alignment horizontal="center" vertical="center" textRotation="90"/>
    </xf>
    <xf numFmtId="0" fontId="4" fillId="3" borderId="11" xfId="0" applyFont="1" applyFill="1" applyBorder="1" applyAlignment="1">
      <alignment horizontal="center" vertical="center" textRotation="90"/>
    </xf>
    <xf numFmtId="0" fontId="6" fillId="2" borderId="15" xfId="0" applyFont="1" applyFill="1" applyBorder="1" applyAlignment="1">
      <alignment horizontal="left"/>
    </xf>
    <xf numFmtId="0" fontId="6" fillId="2" borderId="27" xfId="0" applyFont="1" applyFill="1" applyBorder="1" applyAlignment="1">
      <alignment horizontal="left"/>
    </xf>
    <xf numFmtId="0" fontId="6" fillId="2" borderId="28" xfId="0" applyFont="1" applyFill="1" applyBorder="1" applyAlignment="1">
      <alignment horizontal="left"/>
    </xf>
    <xf numFmtId="0" fontId="5" fillId="2" borderId="23" xfId="0" applyFont="1" applyFill="1" applyBorder="1" applyAlignment="1">
      <alignment horizontal="left"/>
    </xf>
    <xf numFmtId="0" fontId="5" fillId="2" borderId="22" xfId="0" applyFont="1" applyFill="1" applyBorder="1" applyAlignment="1">
      <alignment horizontal="left"/>
    </xf>
    <xf numFmtId="0" fontId="5" fillId="2" borderId="24" xfId="0" applyFont="1" applyFill="1" applyBorder="1" applyAlignment="1">
      <alignment horizontal="left"/>
    </xf>
    <xf numFmtId="0" fontId="2" fillId="3" borderId="6" xfId="0" applyFont="1" applyFill="1" applyBorder="1" applyAlignment="1">
      <alignment horizontal="center" vertical="center" textRotation="90"/>
    </xf>
    <xf numFmtId="0" fontId="2" fillId="3" borderId="9" xfId="0" applyFont="1" applyFill="1" applyBorder="1" applyAlignment="1">
      <alignment horizontal="center" vertical="center" textRotation="90"/>
    </xf>
    <xf numFmtId="0" fontId="2" fillId="3" borderId="11" xfId="0" applyFont="1" applyFill="1" applyBorder="1" applyAlignment="1">
      <alignment horizontal="center" vertical="center" textRotation="90"/>
    </xf>
  </cellXfs>
  <cellStyles count="2">
    <cellStyle name="Normal" xfId="0" builtinId="0"/>
    <cellStyle name="Normal 2" xfId="1" xr:uid="{20D87E42-1365-A24A-B243-94C8DA32F7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B406-32E1-1A4C-99DF-6795B20FEA50}">
  <dimension ref="A1:D34"/>
  <sheetViews>
    <sheetView tabSelected="1" topLeftCell="A10" workbookViewId="0">
      <selection activeCell="F10" sqref="F10"/>
    </sheetView>
  </sheetViews>
  <sheetFormatPr baseColWidth="10" defaultRowHeight="16" x14ac:dyDescent="0.2"/>
  <cols>
    <col min="1" max="2" width="10.83203125" style="3"/>
    <col min="3" max="3" width="7.5" style="4" customWidth="1"/>
    <col min="4" max="4" width="7.83203125" style="4" customWidth="1"/>
    <col min="5" max="16384" width="10.83203125" style="3"/>
  </cols>
  <sheetData>
    <row r="1" spans="1:4" ht="36" customHeight="1" x14ac:dyDescent="0.25">
      <c r="A1" s="54" t="s">
        <v>1</v>
      </c>
      <c r="B1" s="54" t="s">
        <v>0</v>
      </c>
      <c r="C1" s="55" t="s">
        <v>2</v>
      </c>
      <c r="D1" s="55" t="s">
        <v>3</v>
      </c>
    </row>
    <row r="2" spans="1:4" x14ac:dyDescent="0.2">
      <c r="A2" s="111" t="s">
        <v>37</v>
      </c>
      <c r="B2" s="5" t="s">
        <v>4</v>
      </c>
      <c r="C2" s="5" t="s">
        <v>40</v>
      </c>
      <c r="D2" s="7"/>
    </row>
    <row r="3" spans="1:4" x14ac:dyDescent="0.2">
      <c r="A3" s="112"/>
      <c r="B3" s="5" t="s">
        <v>5</v>
      </c>
      <c r="C3" s="5" t="s">
        <v>40</v>
      </c>
      <c r="D3" s="5" t="s">
        <v>40</v>
      </c>
    </row>
    <row r="4" spans="1:4" x14ac:dyDescent="0.2">
      <c r="A4" s="112"/>
      <c r="B4" s="5" t="s">
        <v>6</v>
      </c>
      <c r="C4" s="5" t="s">
        <v>40</v>
      </c>
      <c r="D4" s="6"/>
    </row>
    <row r="5" spans="1:4" x14ac:dyDescent="0.2">
      <c r="A5" s="112"/>
      <c r="B5" s="5" t="s">
        <v>7</v>
      </c>
      <c r="C5" s="5" t="s">
        <v>40</v>
      </c>
      <c r="D5" s="6"/>
    </row>
    <row r="6" spans="1:4" x14ac:dyDescent="0.2">
      <c r="A6" s="112"/>
      <c r="B6" s="5" t="s">
        <v>8</v>
      </c>
      <c r="C6" s="5" t="s">
        <v>40</v>
      </c>
      <c r="D6" s="6"/>
    </row>
    <row r="7" spans="1:4" x14ac:dyDescent="0.2">
      <c r="A7" s="112"/>
      <c r="B7" s="5" t="s">
        <v>9</v>
      </c>
      <c r="C7" s="5" t="s">
        <v>40</v>
      </c>
      <c r="D7" s="6"/>
    </row>
    <row r="8" spans="1:4" x14ac:dyDescent="0.2">
      <c r="A8" s="112"/>
      <c r="B8" s="5" t="s">
        <v>10</v>
      </c>
      <c r="C8" s="5" t="s">
        <v>40</v>
      </c>
      <c r="D8" s="5" t="s">
        <v>40</v>
      </c>
    </row>
    <row r="9" spans="1:4" x14ac:dyDescent="0.2">
      <c r="A9" s="112"/>
      <c r="B9" s="5" t="s">
        <v>11</v>
      </c>
      <c r="C9" s="5" t="s">
        <v>40</v>
      </c>
      <c r="D9" s="6"/>
    </row>
    <row r="10" spans="1:4" x14ac:dyDescent="0.2">
      <c r="A10" s="112"/>
      <c r="B10" s="5" t="s">
        <v>12</v>
      </c>
      <c r="C10" s="5" t="s">
        <v>40</v>
      </c>
      <c r="D10" s="5" t="s">
        <v>40</v>
      </c>
    </row>
    <row r="11" spans="1:4" x14ac:dyDescent="0.2">
      <c r="A11" s="112"/>
      <c r="B11" s="5" t="s">
        <v>13</v>
      </c>
      <c r="C11" s="5" t="s">
        <v>40</v>
      </c>
      <c r="D11" s="6"/>
    </row>
    <row r="12" spans="1:4" x14ac:dyDescent="0.2">
      <c r="A12" s="112"/>
      <c r="B12" s="5" t="s">
        <v>14</v>
      </c>
      <c r="C12" s="5" t="s">
        <v>40</v>
      </c>
      <c r="D12" s="6"/>
    </row>
    <row r="13" spans="1:4" x14ac:dyDescent="0.2">
      <c r="A13" s="112"/>
      <c r="B13" s="5" t="s">
        <v>15</v>
      </c>
      <c r="C13" s="5" t="s">
        <v>40</v>
      </c>
      <c r="D13" s="6"/>
    </row>
    <row r="14" spans="1:4" x14ac:dyDescent="0.2">
      <c r="A14" s="112"/>
      <c r="B14" s="5" t="s">
        <v>16</v>
      </c>
      <c r="C14" s="5" t="s">
        <v>40</v>
      </c>
      <c r="D14" s="6"/>
    </row>
    <row r="15" spans="1:4" x14ac:dyDescent="0.2">
      <c r="A15" s="112"/>
      <c r="B15" s="5" t="s">
        <v>17</v>
      </c>
      <c r="C15" s="5" t="s">
        <v>40</v>
      </c>
      <c r="D15" s="6"/>
    </row>
    <row r="16" spans="1:4" x14ac:dyDescent="0.2">
      <c r="A16" s="112"/>
      <c r="B16" s="5" t="s">
        <v>18</v>
      </c>
      <c r="C16" s="5" t="s">
        <v>40</v>
      </c>
      <c r="D16" s="6"/>
    </row>
    <row r="17" spans="1:4" x14ac:dyDescent="0.2">
      <c r="A17" s="113"/>
      <c r="B17" s="5" t="s">
        <v>19</v>
      </c>
      <c r="C17" s="5" t="s">
        <v>40</v>
      </c>
      <c r="D17" s="5" t="s">
        <v>40</v>
      </c>
    </row>
    <row r="18" spans="1:4" x14ac:dyDescent="0.2">
      <c r="A18" s="111" t="s">
        <v>38</v>
      </c>
      <c r="B18" s="5" t="s">
        <v>20</v>
      </c>
      <c r="C18" s="5" t="s">
        <v>40</v>
      </c>
      <c r="D18" s="6"/>
    </row>
    <row r="19" spans="1:4" x14ac:dyDescent="0.2">
      <c r="A19" s="112"/>
      <c r="B19" s="5" t="s">
        <v>21</v>
      </c>
      <c r="C19" s="5" t="s">
        <v>40</v>
      </c>
      <c r="D19" s="6"/>
    </row>
    <row r="20" spans="1:4" x14ac:dyDescent="0.2">
      <c r="A20" s="112"/>
      <c r="B20" s="5" t="s">
        <v>22</v>
      </c>
      <c r="C20" s="5" t="s">
        <v>40</v>
      </c>
      <c r="D20" s="5" t="s">
        <v>40</v>
      </c>
    </row>
    <row r="21" spans="1:4" x14ac:dyDescent="0.2">
      <c r="A21" s="112"/>
      <c r="B21" s="5" t="s">
        <v>23</v>
      </c>
      <c r="C21" s="5" t="s">
        <v>40</v>
      </c>
      <c r="D21" s="5" t="s">
        <v>40</v>
      </c>
    </row>
    <row r="22" spans="1:4" x14ac:dyDescent="0.2">
      <c r="A22" s="112"/>
      <c r="B22" s="5" t="s">
        <v>24</v>
      </c>
      <c r="C22" s="5" t="s">
        <v>40</v>
      </c>
      <c r="D22" s="5" t="s">
        <v>40</v>
      </c>
    </row>
    <row r="23" spans="1:4" x14ac:dyDescent="0.2">
      <c r="A23" s="113"/>
      <c r="B23" s="5" t="s">
        <v>25</v>
      </c>
      <c r="C23" s="5" t="s">
        <v>40</v>
      </c>
      <c r="D23" s="6"/>
    </row>
    <row r="24" spans="1:4" x14ac:dyDescent="0.2">
      <c r="A24" s="111" t="s">
        <v>39</v>
      </c>
      <c r="B24" s="5" t="s">
        <v>26</v>
      </c>
      <c r="C24" s="5" t="s">
        <v>40</v>
      </c>
      <c r="D24" s="5" t="s">
        <v>40</v>
      </c>
    </row>
    <row r="25" spans="1:4" x14ac:dyDescent="0.2">
      <c r="A25" s="112"/>
      <c r="B25" s="5" t="s">
        <v>27</v>
      </c>
      <c r="C25" s="5" t="s">
        <v>40</v>
      </c>
      <c r="D25" s="6"/>
    </row>
    <row r="26" spans="1:4" x14ac:dyDescent="0.2">
      <c r="A26" s="112"/>
      <c r="B26" s="5" t="s">
        <v>28</v>
      </c>
      <c r="C26" s="5" t="s">
        <v>40</v>
      </c>
      <c r="D26" s="5" t="s">
        <v>40</v>
      </c>
    </row>
    <row r="27" spans="1:4" x14ac:dyDescent="0.2">
      <c r="A27" s="112"/>
      <c r="B27" s="5" t="s">
        <v>29</v>
      </c>
      <c r="C27" s="5" t="s">
        <v>40</v>
      </c>
      <c r="D27" s="5" t="s">
        <v>40</v>
      </c>
    </row>
    <row r="28" spans="1:4" x14ac:dyDescent="0.2">
      <c r="A28" s="112"/>
      <c r="B28" s="5" t="s">
        <v>30</v>
      </c>
      <c r="C28" s="5" t="s">
        <v>40</v>
      </c>
      <c r="D28" s="6"/>
    </row>
    <row r="29" spans="1:4" x14ac:dyDescent="0.2">
      <c r="A29" s="112"/>
      <c r="B29" s="5" t="s">
        <v>31</v>
      </c>
      <c r="C29" s="5" t="s">
        <v>40</v>
      </c>
      <c r="D29" s="6"/>
    </row>
    <row r="30" spans="1:4" x14ac:dyDescent="0.2">
      <c r="A30" s="112"/>
      <c r="B30" s="5" t="s">
        <v>32</v>
      </c>
      <c r="C30" s="5" t="s">
        <v>40</v>
      </c>
      <c r="D30" s="6"/>
    </row>
    <row r="31" spans="1:4" x14ac:dyDescent="0.2">
      <c r="A31" s="112"/>
      <c r="B31" s="5" t="s">
        <v>33</v>
      </c>
      <c r="C31" s="5" t="s">
        <v>40</v>
      </c>
      <c r="D31" s="6"/>
    </row>
    <row r="32" spans="1:4" x14ac:dyDescent="0.2">
      <c r="A32" s="112"/>
      <c r="B32" s="5" t="s">
        <v>34</v>
      </c>
      <c r="C32" s="5" t="s">
        <v>40</v>
      </c>
      <c r="D32" s="6"/>
    </row>
    <row r="33" spans="1:4" x14ac:dyDescent="0.2">
      <c r="A33" s="112"/>
      <c r="B33" s="5" t="s">
        <v>35</v>
      </c>
      <c r="C33" s="5" t="s">
        <v>40</v>
      </c>
      <c r="D33" s="5" t="s">
        <v>40</v>
      </c>
    </row>
    <row r="34" spans="1:4" x14ac:dyDescent="0.2">
      <c r="A34" s="113"/>
      <c r="B34" s="5" t="s">
        <v>36</v>
      </c>
      <c r="C34" s="5" t="s">
        <v>40</v>
      </c>
      <c r="D34" s="5" t="s">
        <v>40</v>
      </c>
    </row>
  </sheetData>
  <mergeCells count="3">
    <mergeCell ref="A2:A17"/>
    <mergeCell ref="A18:A23"/>
    <mergeCell ref="A24:A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C1BE-8365-934E-A9A0-0AF30C57BBE1}">
  <dimension ref="A1:J44"/>
  <sheetViews>
    <sheetView topLeftCell="A39" workbookViewId="0">
      <selection activeCell="D1" sqref="D1"/>
    </sheetView>
  </sheetViews>
  <sheetFormatPr baseColWidth="10" defaultRowHeight="16" x14ac:dyDescent="0.2"/>
  <cols>
    <col min="4" max="4" width="17.6640625" style="10" customWidth="1"/>
    <col min="5" max="6" width="10.83203125" style="2"/>
    <col min="7" max="7" width="14" style="9" customWidth="1"/>
    <col min="8" max="8" width="60.1640625" style="20" customWidth="1"/>
    <col min="9" max="9" width="12.5" style="30" customWidth="1"/>
    <col min="10" max="10" width="255.83203125" style="29" bestFit="1" customWidth="1"/>
  </cols>
  <sheetData>
    <row r="1" spans="1:10" ht="81" thickBot="1" x14ac:dyDescent="0.3">
      <c r="A1" s="56" t="s">
        <v>1</v>
      </c>
      <c r="B1" s="56" t="s">
        <v>41</v>
      </c>
      <c r="C1" s="56" t="s">
        <v>155</v>
      </c>
      <c r="D1" s="56" t="s">
        <v>90</v>
      </c>
      <c r="E1" s="108" t="s">
        <v>190</v>
      </c>
      <c r="F1" s="108" t="s">
        <v>258</v>
      </c>
      <c r="G1" s="56" t="s">
        <v>220</v>
      </c>
      <c r="H1" s="57" t="s">
        <v>156</v>
      </c>
      <c r="I1" s="58" t="s">
        <v>218</v>
      </c>
      <c r="J1" s="59" t="s">
        <v>217</v>
      </c>
    </row>
    <row r="2" spans="1:10" ht="16" customHeight="1" x14ac:dyDescent="0.2">
      <c r="A2" s="114" t="s">
        <v>37</v>
      </c>
      <c r="B2" s="38" t="s">
        <v>4</v>
      </c>
      <c r="C2" s="38">
        <v>0.75368999999999997</v>
      </c>
      <c r="D2" s="38" t="s">
        <v>42</v>
      </c>
      <c r="E2" s="11" t="s">
        <v>224</v>
      </c>
      <c r="F2" s="11" t="s">
        <v>225</v>
      </c>
      <c r="G2" s="38">
        <v>1</v>
      </c>
      <c r="H2" s="39" t="s">
        <v>157</v>
      </c>
      <c r="I2" s="38">
        <v>0.96182100000000004</v>
      </c>
      <c r="J2" s="40" t="s">
        <v>193</v>
      </c>
    </row>
    <row r="3" spans="1:10" x14ac:dyDescent="0.2">
      <c r="A3" s="115"/>
      <c r="B3" s="5" t="s">
        <v>5</v>
      </c>
      <c r="C3" s="5">
        <v>0.75073599999999996</v>
      </c>
      <c r="D3" s="5" t="s">
        <v>43</v>
      </c>
      <c r="E3" s="11" t="s">
        <v>226</v>
      </c>
      <c r="F3" s="11" t="s">
        <v>227</v>
      </c>
      <c r="G3" s="5">
        <v>0.98360700000000001</v>
      </c>
      <c r="H3" s="41" t="s">
        <v>158</v>
      </c>
      <c r="I3" s="5">
        <v>0.95039399999999996</v>
      </c>
      <c r="J3" s="42" t="s">
        <v>194</v>
      </c>
    </row>
    <row r="4" spans="1:10" x14ac:dyDescent="0.2">
      <c r="A4" s="115"/>
      <c r="B4" s="5" t="s">
        <v>6</v>
      </c>
      <c r="C4" s="5">
        <v>0.34173900000000001</v>
      </c>
      <c r="D4" s="5" t="s">
        <v>44</v>
      </c>
      <c r="E4" s="11" t="s">
        <v>228</v>
      </c>
      <c r="F4" s="11" t="s">
        <v>225</v>
      </c>
      <c r="G4" s="5">
        <v>1</v>
      </c>
      <c r="H4" s="41" t="s">
        <v>159</v>
      </c>
      <c r="I4" s="5">
        <v>0.92081199999999996</v>
      </c>
      <c r="J4" s="42" t="s">
        <v>195</v>
      </c>
    </row>
    <row r="5" spans="1:10" x14ac:dyDescent="0.2">
      <c r="A5" s="115"/>
      <c r="B5" s="5" t="s">
        <v>7</v>
      </c>
      <c r="C5" s="5">
        <v>0.62978699999999999</v>
      </c>
      <c r="D5" s="5" t="s">
        <v>45</v>
      </c>
      <c r="E5" s="11" t="s">
        <v>229</v>
      </c>
      <c r="F5" s="11" t="s">
        <v>225</v>
      </c>
      <c r="G5" s="5">
        <v>1</v>
      </c>
      <c r="H5" s="41" t="s">
        <v>160</v>
      </c>
      <c r="I5" s="5">
        <v>0.961816</v>
      </c>
      <c r="J5" s="42" t="s">
        <v>196</v>
      </c>
    </row>
    <row r="6" spans="1:10" x14ac:dyDescent="0.2">
      <c r="A6" s="115"/>
      <c r="B6" s="5" t="s">
        <v>8</v>
      </c>
      <c r="C6" s="5">
        <v>0.57147199999999998</v>
      </c>
      <c r="D6" s="5" t="s">
        <v>42</v>
      </c>
      <c r="E6" s="11" t="s">
        <v>224</v>
      </c>
      <c r="F6" s="11" t="s">
        <v>225</v>
      </c>
      <c r="G6" s="5">
        <v>1</v>
      </c>
      <c r="H6" s="41" t="s">
        <v>161</v>
      </c>
      <c r="I6" s="5">
        <v>1</v>
      </c>
      <c r="J6" s="42">
        <v>5625</v>
      </c>
    </row>
    <row r="7" spans="1:10" x14ac:dyDescent="0.2">
      <c r="A7" s="115"/>
      <c r="B7" s="5" t="s">
        <v>9</v>
      </c>
      <c r="C7" s="5">
        <v>0.71324699999999996</v>
      </c>
      <c r="D7" s="5" t="s">
        <v>46</v>
      </c>
      <c r="E7" s="11" t="s">
        <v>230</v>
      </c>
      <c r="F7" s="11" t="s">
        <v>231</v>
      </c>
      <c r="G7" s="5">
        <v>1</v>
      </c>
      <c r="H7" s="41" t="s">
        <v>162</v>
      </c>
      <c r="I7" s="5">
        <v>1</v>
      </c>
      <c r="J7" s="42">
        <v>12168</v>
      </c>
    </row>
    <row r="8" spans="1:10" x14ac:dyDescent="0.2">
      <c r="A8" s="115"/>
      <c r="B8" s="5" t="s">
        <v>10</v>
      </c>
      <c r="C8" s="5">
        <v>0.88305999999999996</v>
      </c>
      <c r="D8" s="5" t="s">
        <v>47</v>
      </c>
      <c r="E8" s="11" t="s">
        <v>232</v>
      </c>
      <c r="F8" s="11" t="s">
        <v>225</v>
      </c>
      <c r="G8" s="5">
        <v>0.98387100000000005</v>
      </c>
      <c r="H8" s="41" t="s">
        <v>163</v>
      </c>
      <c r="I8" s="5">
        <v>0.97357400000000005</v>
      </c>
      <c r="J8" s="42" t="s">
        <v>197</v>
      </c>
    </row>
    <row r="9" spans="1:10" x14ac:dyDescent="0.2">
      <c r="A9" s="115"/>
      <c r="B9" s="5" t="s">
        <v>11</v>
      </c>
      <c r="C9" s="5">
        <v>0.63922199999999996</v>
      </c>
      <c r="D9" s="5" t="s">
        <v>48</v>
      </c>
      <c r="E9" s="11" t="s">
        <v>233</v>
      </c>
      <c r="F9" s="11" t="s">
        <v>234</v>
      </c>
      <c r="G9" s="5">
        <v>1</v>
      </c>
      <c r="H9" s="41" t="s">
        <v>164</v>
      </c>
      <c r="I9" s="5">
        <v>0.97925799999999996</v>
      </c>
      <c r="J9" s="42" t="s">
        <v>198</v>
      </c>
    </row>
    <row r="10" spans="1:10" x14ac:dyDescent="0.2">
      <c r="A10" s="115"/>
      <c r="B10" s="5" t="s">
        <v>12</v>
      </c>
      <c r="C10" s="5">
        <v>0.73300699999999996</v>
      </c>
      <c r="D10" s="5" t="s">
        <v>49</v>
      </c>
      <c r="E10" s="11" t="s">
        <v>235</v>
      </c>
      <c r="F10" s="11" t="s">
        <v>225</v>
      </c>
      <c r="G10" s="5">
        <v>0.96551699999999996</v>
      </c>
      <c r="H10" s="41" t="s">
        <v>165</v>
      </c>
      <c r="I10" s="5">
        <v>0.97050899999999996</v>
      </c>
      <c r="J10" s="42" t="s">
        <v>199</v>
      </c>
    </row>
    <row r="11" spans="1:10" x14ac:dyDescent="0.2">
      <c r="A11" s="115"/>
      <c r="B11" s="5" t="s">
        <v>13</v>
      </c>
      <c r="C11" s="5">
        <v>0.34456300000000001</v>
      </c>
      <c r="D11" s="5" t="s">
        <v>50</v>
      </c>
      <c r="E11" s="11" t="s">
        <v>236</v>
      </c>
      <c r="F11" s="11" t="s">
        <v>225</v>
      </c>
      <c r="G11" s="5">
        <v>0.96825399999999995</v>
      </c>
      <c r="H11" s="41" t="s">
        <v>166</v>
      </c>
      <c r="I11" s="5">
        <v>1</v>
      </c>
      <c r="J11" s="42">
        <v>24249</v>
      </c>
    </row>
    <row r="12" spans="1:10" x14ac:dyDescent="0.2">
      <c r="A12" s="115"/>
      <c r="B12" s="5" t="s">
        <v>14</v>
      </c>
      <c r="C12" s="5">
        <v>0.85123300000000002</v>
      </c>
      <c r="D12" s="5" t="s">
        <v>51</v>
      </c>
      <c r="E12" s="11" t="s">
        <v>237</v>
      </c>
      <c r="F12" s="11" t="s">
        <v>225</v>
      </c>
      <c r="G12" s="5">
        <v>1</v>
      </c>
      <c r="H12" s="41" t="s">
        <v>167</v>
      </c>
      <c r="I12" s="5">
        <v>0.97857899999999998</v>
      </c>
      <c r="J12" s="42" t="s">
        <v>200</v>
      </c>
    </row>
    <row r="13" spans="1:10" x14ac:dyDescent="0.2">
      <c r="A13" s="115"/>
      <c r="B13" s="5" t="s">
        <v>15</v>
      </c>
      <c r="C13" s="5">
        <v>7.6648999999999995E-2</v>
      </c>
      <c r="D13" s="5" t="s">
        <v>52</v>
      </c>
      <c r="E13" s="11" t="s">
        <v>238</v>
      </c>
      <c r="F13" s="11" t="s">
        <v>225</v>
      </c>
      <c r="G13" s="5">
        <v>1</v>
      </c>
      <c r="H13" s="41" t="s">
        <v>168</v>
      </c>
      <c r="I13" s="5">
        <v>1</v>
      </c>
      <c r="J13" s="42">
        <v>9174</v>
      </c>
    </row>
    <row r="14" spans="1:10" x14ac:dyDescent="0.2">
      <c r="A14" s="115"/>
      <c r="B14" s="5" t="s">
        <v>16</v>
      </c>
      <c r="C14" s="5">
        <v>0.97112100000000001</v>
      </c>
      <c r="D14" s="5" t="s">
        <v>53</v>
      </c>
      <c r="E14" s="11" t="s">
        <v>239</v>
      </c>
      <c r="F14" s="11" t="s">
        <v>240</v>
      </c>
      <c r="G14" s="5">
        <v>1</v>
      </c>
      <c r="H14" s="41" t="s">
        <v>169</v>
      </c>
      <c r="I14" s="5">
        <v>0.98798600000000003</v>
      </c>
      <c r="J14" s="42" t="s">
        <v>201</v>
      </c>
    </row>
    <row r="15" spans="1:10" x14ac:dyDescent="0.2">
      <c r="A15" s="115"/>
      <c r="B15" s="5" t="s">
        <v>17</v>
      </c>
      <c r="C15" s="5">
        <v>0.963028</v>
      </c>
      <c r="D15" s="5" t="s">
        <v>54</v>
      </c>
      <c r="E15" s="11" t="s">
        <v>241</v>
      </c>
      <c r="F15" s="11" t="s">
        <v>240</v>
      </c>
      <c r="G15" s="5">
        <v>1</v>
      </c>
      <c r="H15" s="41" t="s">
        <v>170</v>
      </c>
      <c r="I15" s="5">
        <v>0.99352399999999996</v>
      </c>
      <c r="J15" s="42" t="s">
        <v>202</v>
      </c>
    </row>
    <row r="16" spans="1:10" x14ac:dyDescent="0.2">
      <c r="A16" s="115"/>
      <c r="B16" s="5" t="s">
        <v>18</v>
      </c>
      <c r="C16" s="5">
        <v>0.96148299999999998</v>
      </c>
      <c r="D16" s="5" t="s">
        <v>55</v>
      </c>
      <c r="E16" s="11" t="s">
        <v>242</v>
      </c>
      <c r="F16" s="11" t="s">
        <v>243</v>
      </c>
      <c r="G16" s="5">
        <v>1</v>
      </c>
      <c r="H16" s="41" t="s">
        <v>171</v>
      </c>
      <c r="I16" s="5">
        <v>0.98768599999999995</v>
      </c>
      <c r="J16" s="42" t="s">
        <v>203</v>
      </c>
    </row>
    <row r="17" spans="1:10" ht="17" thickBot="1" x14ac:dyDescent="0.25">
      <c r="A17" s="116"/>
      <c r="B17" s="44" t="s">
        <v>19</v>
      </c>
      <c r="C17" s="44">
        <v>0.79022800000000004</v>
      </c>
      <c r="D17" s="44" t="s">
        <v>56</v>
      </c>
      <c r="E17" s="11" t="s">
        <v>246</v>
      </c>
      <c r="F17" s="11" t="s">
        <v>225</v>
      </c>
      <c r="G17" s="44">
        <v>1</v>
      </c>
      <c r="H17" s="45" t="s">
        <v>172</v>
      </c>
      <c r="I17" s="44">
        <v>0.98841599999999996</v>
      </c>
      <c r="J17" s="46" t="s">
        <v>204</v>
      </c>
    </row>
    <row r="18" spans="1:10" ht="17" thickBot="1" x14ac:dyDescent="0.25">
      <c r="A18" s="31"/>
      <c r="B18" s="32"/>
      <c r="C18" s="32"/>
      <c r="D18" s="32"/>
      <c r="G18" s="32"/>
      <c r="H18" s="33"/>
      <c r="I18" s="32"/>
      <c r="J18" s="34"/>
    </row>
    <row r="19" spans="1:10" ht="16" customHeight="1" x14ac:dyDescent="0.2">
      <c r="A19" s="114" t="s">
        <v>38</v>
      </c>
      <c r="B19" s="47" t="s">
        <v>20</v>
      </c>
      <c r="C19" s="47">
        <v>0.623587</v>
      </c>
      <c r="D19" s="38" t="s">
        <v>57</v>
      </c>
      <c r="E19" s="11" t="s">
        <v>254</v>
      </c>
      <c r="F19" s="11" t="s">
        <v>251</v>
      </c>
      <c r="G19" s="47">
        <v>1</v>
      </c>
      <c r="H19" s="48" t="s">
        <v>173</v>
      </c>
      <c r="I19" s="47">
        <v>0.943388</v>
      </c>
      <c r="J19" s="49" t="s">
        <v>213</v>
      </c>
    </row>
    <row r="20" spans="1:10" x14ac:dyDescent="0.2">
      <c r="A20" s="115"/>
      <c r="B20" s="5" t="s">
        <v>21</v>
      </c>
      <c r="C20" s="1">
        <v>0.53889900000000002</v>
      </c>
      <c r="D20" s="5" t="s">
        <v>56</v>
      </c>
      <c r="E20" s="11" t="s">
        <v>246</v>
      </c>
      <c r="F20" s="11" t="s">
        <v>225</v>
      </c>
      <c r="G20" s="1">
        <v>0.98795200000000005</v>
      </c>
      <c r="H20" s="19" t="s">
        <v>174</v>
      </c>
      <c r="I20" s="1">
        <v>0.91839700000000002</v>
      </c>
      <c r="J20" s="50" t="s">
        <v>214</v>
      </c>
    </row>
    <row r="21" spans="1:10" x14ac:dyDescent="0.2">
      <c r="A21" s="115"/>
      <c r="B21" s="1" t="s">
        <v>22</v>
      </c>
      <c r="C21" s="1">
        <v>0.858935</v>
      </c>
      <c r="D21" s="5" t="s">
        <v>58</v>
      </c>
      <c r="E21" s="11" t="s">
        <v>255</v>
      </c>
      <c r="F21" s="11" t="s">
        <v>225</v>
      </c>
      <c r="G21" s="1">
        <v>1</v>
      </c>
      <c r="H21" s="19" t="s">
        <v>175</v>
      </c>
      <c r="I21" s="1">
        <v>1</v>
      </c>
      <c r="J21" s="50">
        <v>51774</v>
      </c>
    </row>
    <row r="22" spans="1:10" x14ac:dyDescent="0.2">
      <c r="A22" s="115"/>
      <c r="B22" s="1" t="s">
        <v>23</v>
      </c>
      <c r="C22" s="1">
        <v>0.94332499999999997</v>
      </c>
      <c r="D22" s="5" t="s">
        <v>59</v>
      </c>
      <c r="E22" s="11" t="s">
        <v>256</v>
      </c>
      <c r="F22" s="11" t="s">
        <v>225</v>
      </c>
      <c r="G22" s="1">
        <v>1</v>
      </c>
      <c r="H22" s="19" t="s">
        <v>176</v>
      </c>
      <c r="I22" s="1">
        <v>0.74190699999999998</v>
      </c>
      <c r="J22" s="50" t="s">
        <v>215</v>
      </c>
    </row>
    <row r="23" spans="1:10" x14ac:dyDescent="0.2">
      <c r="A23" s="115"/>
      <c r="B23" s="1" t="s">
        <v>24</v>
      </c>
      <c r="C23" s="1">
        <v>0.57275799999999999</v>
      </c>
      <c r="D23" s="5" t="s">
        <v>60</v>
      </c>
      <c r="E23" s="11" t="s">
        <v>244</v>
      </c>
      <c r="F23" s="11" t="s">
        <v>245</v>
      </c>
      <c r="G23" s="1">
        <v>1</v>
      </c>
      <c r="H23" s="19" t="s">
        <v>177</v>
      </c>
      <c r="I23" s="1">
        <v>1</v>
      </c>
      <c r="J23" s="50">
        <v>8124</v>
      </c>
    </row>
    <row r="24" spans="1:10" ht="17" thickBot="1" x14ac:dyDescent="0.25">
      <c r="A24" s="116"/>
      <c r="B24" s="44" t="s">
        <v>25</v>
      </c>
      <c r="C24" s="51">
        <v>0.76795000000000002</v>
      </c>
      <c r="D24" s="44" t="s">
        <v>61</v>
      </c>
      <c r="E24" s="11" t="s">
        <v>250</v>
      </c>
      <c r="F24" s="11" t="s">
        <v>251</v>
      </c>
      <c r="G24" s="51">
        <v>0.98924699999999999</v>
      </c>
      <c r="H24" s="52" t="s">
        <v>178</v>
      </c>
      <c r="I24" s="51">
        <v>0.93793499999999996</v>
      </c>
      <c r="J24" s="53" t="s">
        <v>216</v>
      </c>
    </row>
    <row r="25" spans="1:10" s="37" customFormat="1" ht="17" thickBot="1" x14ac:dyDescent="0.25">
      <c r="A25" s="31"/>
      <c r="B25" s="32"/>
      <c r="C25" s="32"/>
      <c r="D25" s="32"/>
      <c r="E25" s="2"/>
      <c r="F25" s="2"/>
      <c r="G25" s="32"/>
      <c r="H25" s="34"/>
      <c r="I25" s="32"/>
      <c r="J25" s="36"/>
    </row>
    <row r="26" spans="1:10" ht="16" customHeight="1" x14ac:dyDescent="0.2">
      <c r="A26" s="117" t="s">
        <v>39</v>
      </c>
      <c r="B26" s="38" t="s">
        <v>26</v>
      </c>
      <c r="C26" s="38">
        <v>0.62085800000000002</v>
      </c>
      <c r="D26" s="38" t="s">
        <v>62</v>
      </c>
      <c r="E26" s="11" t="s">
        <v>247</v>
      </c>
      <c r="F26" s="11" t="s">
        <v>225</v>
      </c>
      <c r="G26" s="38">
        <v>0.97530899999999998</v>
      </c>
      <c r="H26" s="39" t="s">
        <v>179</v>
      </c>
      <c r="I26" s="38">
        <v>0.86440300000000003</v>
      </c>
      <c r="J26" s="40" t="s">
        <v>205</v>
      </c>
    </row>
    <row r="27" spans="1:10" x14ac:dyDescent="0.2">
      <c r="A27" s="118"/>
      <c r="B27" s="5" t="s">
        <v>27</v>
      </c>
      <c r="C27" s="5">
        <v>0.60915200000000003</v>
      </c>
      <c r="D27" s="5" t="s">
        <v>63</v>
      </c>
      <c r="E27" s="11" t="s">
        <v>248</v>
      </c>
      <c r="F27" s="11" t="s">
        <v>249</v>
      </c>
      <c r="G27" s="5">
        <v>1</v>
      </c>
      <c r="H27" s="41" t="s">
        <v>180</v>
      </c>
      <c r="I27" s="5">
        <v>1</v>
      </c>
      <c r="J27" s="42">
        <v>2556</v>
      </c>
    </row>
    <row r="28" spans="1:10" x14ac:dyDescent="0.2">
      <c r="A28" s="118"/>
      <c r="B28" s="5" t="s">
        <v>28</v>
      </c>
      <c r="C28" s="5">
        <v>0.80872699999999997</v>
      </c>
      <c r="D28" s="5" t="s">
        <v>61</v>
      </c>
      <c r="E28" s="11" t="s">
        <v>250</v>
      </c>
      <c r="F28" s="11" t="s">
        <v>251</v>
      </c>
      <c r="G28" s="5">
        <v>0.988506</v>
      </c>
      <c r="H28" s="41" t="s">
        <v>181</v>
      </c>
      <c r="I28" s="5">
        <v>1</v>
      </c>
      <c r="J28" s="42">
        <v>4448</v>
      </c>
    </row>
    <row r="29" spans="1:10" x14ac:dyDescent="0.2">
      <c r="A29" s="118"/>
      <c r="B29" s="5" t="s">
        <v>29</v>
      </c>
      <c r="C29" s="5">
        <v>0.67959999999999998</v>
      </c>
      <c r="D29" s="5" t="s">
        <v>44</v>
      </c>
      <c r="E29" s="11" t="s">
        <v>228</v>
      </c>
      <c r="F29" s="11" t="s">
        <v>225</v>
      </c>
      <c r="G29" s="5">
        <v>1</v>
      </c>
      <c r="H29" s="41" t="s">
        <v>182</v>
      </c>
      <c r="I29" s="5">
        <v>0.88511499999999999</v>
      </c>
      <c r="J29" s="42" t="s">
        <v>206</v>
      </c>
    </row>
    <row r="30" spans="1:10" x14ac:dyDescent="0.2">
      <c r="A30" s="118"/>
      <c r="B30" s="5" t="s">
        <v>30</v>
      </c>
      <c r="C30" s="5">
        <v>0.63934899999999995</v>
      </c>
      <c r="D30" s="5" t="s">
        <v>48</v>
      </c>
      <c r="E30" s="11" t="s">
        <v>233</v>
      </c>
      <c r="F30" s="11" t="s">
        <v>234</v>
      </c>
      <c r="G30" s="5">
        <v>1</v>
      </c>
      <c r="H30" s="41" t="s">
        <v>183</v>
      </c>
      <c r="I30" s="5">
        <v>1</v>
      </c>
      <c r="J30" s="42">
        <v>4010</v>
      </c>
    </row>
    <row r="31" spans="1:10" x14ac:dyDescent="0.2">
      <c r="A31" s="118"/>
      <c r="B31" s="5" t="s">
        <v>31</v>
      </c>
      <c r="C31" s="5">
        <v>0.33520800000000001</v>
      </c>
      <c r="D31" s="5" t="s">
        <v>64</v>
      </c>
      <c r="E31" s="11" t="s">
        <v>252</v>
      </c>
      <c r="F31" s="11" t="s">
        <v>225</v>
      </c>
      <c r="G31" s="5">
        <v>0.92222199999999999</v>
      </c>
      <c r="H31" s="41" t="s">
        <v>184</v>
      </c>
      <c r="I31" s="5">
        <v>0.94152999999999998</v>
      </c>
      <c r="J31" s="42" t="s">
        <v>207</v>
      </c>
    </row>
    <row r="32" spans="1:10" x14ac:dyDescent="0.2">
      <c r="A32" s="118"/>
      <c r="B32" s="5" t="s">
        <v>32</v>
      </c>
      <c r="C32" s="5">
        <v>0.40108899999999997</v>
      </c>
      <c r="D32" s="5" t="s">
        <v>65</v>
      </c>
      <c r="E32" s="11" t="s">
        <v>253</v>
      </c>
      <c r="F32" s="11" t="s">
        <v>225</v>
      </c>
      <c r="G32" s="5">
        <v>0.90804600000000002</v>
      </c>
      <c r="H32" s="41" t="s">
        <v>185</v>
      </c>
      <c r="I32" s="5">
        <v>0.84496599999999999</v>
      </c>
      <c r="J32" s="42" t="s">
        <v>208</v>
      </c>
    </row>
    <row r="33" spans="1:10" x14ac:dyDescent="0.2">
      <c r="A33" s="118"/>
      <c r="B33" s="5" t="s">
        <v>33</v>
      </c>
      <c r="C33" s="5">
        <v>0.27975899999999998</v>
      </c>
      <c r="D33" s="5" t="s">
        <v>55</v>
      </c>
      <c r="E33" s="11" t="s">
        <v>242</v>
      </c>
      <c r="F33" s="11" t="s">
        <v>243</v>
      </c>
      <c r="G33" s="5">
        <v>0.98947399999999996</v>
      </c>
      <c r="H33" s="41" t="s">
        <v>186</v>
      </c>
      <c r="I33" s="5">
        <v>0.89056800000000003</v>
      </c>
      <c r="J33" s="42" t="s">
        <v>209</v>
      </c>
    </row>
    <row r="34" spans="1:10" x14ac:dyDescent="0.2">
      <c r="A34" s="118"/>
      <c r="B34" s="5" t="s">
        <v>34</v>
      </c>
      <c r="C34" s="5">
        <v>0.26446599999999998</v>
      </c>
      <c r="D34" s="5" t="s">
        <v>44</v>
      </c>
      <c r="E34" s="11" t="s">
        <v>228</v>
      </c>
      <c r="F34" s="11" t="s">
        <v>225</v>
      </c>
      <c r="G34" s="5">
        <v>1</v>
      </c>
      <c r="H34" s="41" t="s">
        <v>187</v>
      </c>
      <c r="I34" s="5">
        <v>0.91283999999999998</v>
      </c>
      <c r="J34" s="42" t="s">
        <v>210</v>
      </c>
    </row>
    <row r="35" spans="1:10" x14ac:dyDescent="0.2">
      <c r="A35" s="118"/>
      <c r="B35" s="5" t="s">
        <v>35</v>
      </c>
      <c r="C35" s="5">
        <v>0.67686000000000002</v>
      </c>
      <c r="D35" s="5" t="s">
        <v>56</v>
      </c>
      <c r="E35" s="11" t="s">
        <v>246</v>
      </c>
      <c r="F35" s="11" t="s">
        <v>225</v>
      </c>
      <c r="G35" s="5">
        <v>1</v>
      </c>
      <c r="H35" s="41" t="s">
        <v>188</v>
      </c>
      <c r="I35" s="5">
        <v>0.97463</v>
      </c>
      <c r="J35" s="42" t="s">
        <v>211</v>
      </c>
    </row>
    <row r="36" spans="1:10" ht="17" thickBot="1" x14ac:dyDescent="0.25">
      <c r="A36" s="119"/>
      <c r="B36" s="35" t="s">
        <v>36</v>
      </c>
      <c r="C36" s="35">
        <v>0.61807800000000002</v>
      </c>
      <c r="D36" s="35" t="s">
        <v>55</v>
      </c>
      <c r="E36" s="11" t="s">
        <v>242</v>
      </c>
      <c r="F36" s="11" t="s">
        <v>243</v>
      </c>
      <c r="G36" s="35">
        <v>0.97701099999999996</v>
      </c>
      <c r="H36" s="43" t="s">
        <v>189</v>
      </c>
      <c r="I36" s="35">
        <v>0.92774699999999999</v>
      </c>
      <c r="J36" s="46" t="s">
        <v>212</v>
      </c>
    </row>
    <row r="37" spans="1:10" ht="16" customHeight="1" x14ac:dyDescent="0.2">
      <c r="A37" s="120" t="s">
        <v>223</v>
      </c>
      <c r="B37" s="121"/>
      <c r="C37" s="121"/>
      <c r="D37" s="121"/>
      <c r="E37" s="121"/>
      <c r="F37" s="121"/>
      <c r="G37" s="121"/>
      <c r="H37" s="121"/>
      <c r="I37" s="122"/>
      <c r="J37" s="107"/>
    </row>
    <row r="38" spans="1:10" x14ac:dyDescent="0.2">
      <c r="A38" s="123"/>
      <c r="B38" s="124"/>
      <c r="C38" s="124"/>
      <c r="D38" s="124"/>
      <c r="E38" s="124"/>
      <c r="F38" s="124"/>
      <c r="G38" s="124"/>
      <c r="H38" s="124"/>
      <c r="I38" s="125"/>
      <c r="J38" s="107"/>
    </row>
    <row r="39" spans="1:10" ht="58" customHeight="1" x14ac:dyDescent="0.2">
      <c r="A39" s="123"/>
      <c r="B39" s="124"/>
      <c r="C39" s="124"/>
      <c r="D39" s="124"/>
      <c r="E39" s="124"/>
      <c r="F39" s="124"/>
      <c r="G39" s="124"/>
      <c r="H39" s="124"/>
      <c r="I39" s="125"/>
      <c r="J39" s="107"/>
    </row>
    <row r="40" spans="1:10" x14ac:dyDescent="0.2">
      <c r="C40" s="21"/>
      <c r="G40" s="22"/>
    </row>
    <row r="41" spans="1:10" x14ac:dyDescent="0.2">
      <c r="C41" s="21"/>
      <c r="G41" s="22"/>
    </row>
    <row r="42" spans="1:10" x14ac:dyDescent="0.2">
      <c r="C42" s="21"/>
      <c r="G42" s="22"/>
    </row>
    <row r="43" spans="1:10" x14ac:dyDescent="0.2">
      <c r="C43" s="21"/>
      <c r="G43" s="23"/>
    </row>
    <row r="44" spans="1:10" x14ac:dyDescent="0.2">
      <c r="C44" s="21"/>
      <c r="G44" s="23"/>
    </row>
  </sheetData>
  <mergeCells count="4">
    <mergeCell ref="A2:A17"/>
    <mergeCell ref="A19:A24"/>
    <mergeCell ref="A26:A36"/>
    <mergeCell ref="A37:I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CCE2C-FDC9-E940-98C4-4DD769B877B7}">
  <dimension ref="A1:K17"/>
  <sheetViews>
    <sheetView workbookViewId="0">
      <selection activeCell="N13" sqref="N13"/>
    </sheetView>
  </sheetViews>
  <sheetFormatPr baseColWidth="10" defaultRowHeight="16" x14ac:dyDescent="0.2"/>
  <cols>
    <col min="2" max="2" width="14.1640625" bestFit="1" customWidth="1"/>
    <col min="3" max="3" width="10" bestFit="1" customWidth="1"/>
  </cols>
  <sheetData>
    <row r="1" spans="1:11" ht="51" x14ac:dyDescent="0.2">
      <c r="A1" s="109" t="s">
        <v>258</v>
      </c>
      <c r="B1" s="109" t="s">
        <v>268</v>
      </c>
      <c r="C1" s="109" t="s">
        <v>267</v>
      </c>
      <c r="D1" s="109" t="s">
        <v>265</v>
      </c>
      <c r="E1" s="109" t="s">
        <v>266</v>
      </c>
      <c r="F1" s="109" t="s">
        <v>269</v>
      </c>
      <c r="G1" s="109" t="s">
        <v>270</v>
      </c>
      <c r="H1" s="109" t="s">
        <v>271</v>
      </c>
      <c r="I1" s="109" t="s">
        <v>272</v>
      </c>
      <c r="J1" s="109" t="s">
        <v>273</v>
      </c>
      <c r="K1" s="109" t="s">
        <v>274</v>
      </c>
    </row>
    <row r="2" spans="1:11" ht="17" x14ac:dyDescent="0.2">
      <c r="A2" s="109" t="s">
        <v>225</v>
      </c>
      <c r="B2" s="110">
        <v>0.48430982065525902</v>
      </c>
      <c r="C2" s="11">
        <v>9</v>
      </c>
      <c r="D2" s="11">
        <v>3</v>
      </c>
      <c r="E2" s="11">
        <v>6</v>
      </c>
      <c r="F2" s="18">
        <v>0.456195405991277</v>
      </c>
      <c r="G2" s="18">
        <v>1</v>
      </c>
      <c r="H2" s="18">
        <v>0.76904862062505497</v>
      </c>
      <c r="I2" s="18">
        <v>1</v>
      </c>
      <c r="J2" s="18">
        <v>0.66332565499101004</v>
      </c>
      <c r="K2" s="18">
        <v>1</v>
      </c>
    </row>
    <row r="3" spans="1:11" ht="17" x14ac:dyDescent="0.2">
      <c r="A3" s="109" t="s">
        <v>249</v>
      </c>
      <c r="B3" s="110">
        <v>4.4528606643745902E-2</v>
      </c>
      <c r="C3" s="11">
        <v>0</v>
      </c>
      <c r="D3" s="11">
        <v>0</v>
      </c>
      <c r="E3" s="11">
        <v>1</v>
      </c>
      <c r="F3" s="18">
        <v>1</v>
      </c>
      <c r="G3" s="18">
        <v>1</v>
      </c>
      <c r="H3" s="18">
        <v>1</v>
      </c>
      <c r="I3" s="18">
        <v>1</v>
      </c>
      <c r="J3" s="18">
        <v>0.38726005913227302</v>
      </c>
      <c r="K3" s="18">
        <v>1</v>
      </c>
    </row>
    <row r="4" spans="1:11" ht="17" x14ac:dyDescent="0.2">
      <c r="A4" s="109" t="s">
        <v>245</v>
      </c>
      <c r="B4" s="110">
        <v>6.6828167602379293E-2</v>
      </c>
      <c r="C4" s="11">
        <v>0</v>
      </c>
      <c r="D4" s="11">
        <v>1</v>
      </c>
      <c r="E4" s="11">
        <v>0</v>
      </c>
      <c r="F4" s="18">
        <v>0.63212163655070397</v>
      </c>
      <c r="G4" s="18">
        <v>1</v>
      </c>
      <c r="H4" s="18">
        <v>0.33032918324812</v>
      </c>
      <c r="I4" s="18">
        <v>1</v>
      </c>
      <c r="J4" s="18">
        <v>1</v>
      </c>
      <c r="K4" s="18">
        <v>1</v>
      </c>
    </row>
    <row r="5" spans="1:11" ht="17" x14ac:dyDescent="0.2">
      <c r="A5" s="109" t="s">
        <v>257</v>
      </c>
      <c r="B5" s="110">
        <v>3.8238599532637599E-2</v>
      </c>
      <c r="C5" s="11">
        <v>0</v>
      </c>
      <c r="D5" s="11">
        <v>0</v>
      </c>
      <c r="E5" s="11">
        <v>0</v>
      </c>
      <c r="F5" s="18">
        <v>1</v>
      </c>
      <c r="G5" s="18">
        <v>1</v>
      </c>
      <c r="H5" s="18">
        <v>1</v>
      </c>
      <c r="I5" s="18">
        <v>1</v>
      </c>
      <c r="J5" s="18">
        <v>1</v>
      </c>
      <c r="K5" s="18">
        <v>1</v>
      </c>
    </row>
    <row r="6" spans="1:11" ht="17" x14ac:dyDescent="0.2">
      <c r="A6" s="109" t="s">
        <v>251</v>
      </c>
      <c r="B6" s="110">
        <v>8.0568744683671895E-2</v>
      </c>
      <c r="C6" s="11">
        <v>0</v>
      </c>
      <c r="D6" s="11">
        <v>2</v>
      </c>
      <c r="E6" s="11">
        <v>1</v>
      </c>
      <c r="F6" s="18">
        <v>0.63908956607763301</v>
      </c>
      <c r="G6" s="18">
        <v>1</v>
      </c>
      <c r="H6" s="18">
        <v>8.5216005108608106E-2</v>
      </c>
      <c r="I6" s="18">
        <v>1</v>
      </c>
      <c r="J6" s="18">
        <v>0.58780394926706003</v>
      </c>
      <c r="K6" s="18">
        <v>1</v>
      </c>
    </row>
    <row r="7" spans="1:11" ht="17" x14ac:dyDescent="0.2">
      <c r="A7" s="109" t="s">
        <v>240</v>
      </c>
      <c r="B7" s="110">
        <v>4.8188667995125799E-2</v>
      </c>
      <c r="C7" s="11">
        <v>2</v>
      </c>
      <c r="D7" s="11">
        <v>0</v>
      </c>
      <c r="E7" s="11">
        <v>0</v>
      </c>
      <c r="F7" s="18">
        <v>0.16377847655525801</v>
      </c>
      <c r="G7" s="18">
        <v>1</v>
      </c>
      <c r="H7" s="18">
        <v>1</v>
      </c>
      <c r="I7" s="18">
        <v>1</v>
      </c>
      <c r="J7" s="18">
        <v>1</v>
      </c>
      <c r="K7" s="18">
        <v>1</v>
      </c>
    </row>
    <row r="8" spans="1:11" ht="17" x14ac:dyDescent="0.2">
      <c r="A8" s="109" t="s">
        <v>231</v>
      </c>
      <c r="B8" s="110">
        <v>3.3163271415268897E-2</v>
      </c>
      <c r="C8" s="11">
        <v>1</v>
      </c>
      <c r="D8" s="11">
        <v>0</v>
      </c>
      <c r="E8" s="11">
        <v>0</v>
      </c>
      <c r="F8" s="18">
        <v>0.39192014867838898</v>
      </c>
      <c r="G8" s="18">
        <v>1</v>
      </c>
      <c r="H8" s="18">
        <v>1</v>
      </c>
      <c r="I8" s="18">
        <v>1</v>
      </c>
      <c r="J8" s="18">
        <v>1</v>
      </c>
      <c r="K8" s="18">
        <v>1</v>
      </c>
    </row>
    <row r="9" spans="1:11" ht="17" x14ac:dyDescent="0.2">
      <c r="A9" s="109" t="s">
        <v>227</v>
      </c>
      <c r="B9" s="110">
        <v>5.2847347656684099E-2</v>
      </c>
      <c r="C9" s="11">
        <v>1</v>
      </c>
      <c r="D9" s="11">
        <v>0</v>
      </c>
      <c r="E9" s="11">
        <v>0</v>
      </c>
      <c r="F9" s="18">
        <v>0.547383556321273</v>
      </c>
      <c r="G9" s="18">
        <v>1</v>
      </c>
      <c r="H9" s="18">
        <v>1</v>
      </c>
      <c r="I9" s="18">
        <v>1</v>
      </c>
      <c r="J9" s="18">
        <v>1</v>
      </c>
      <c r="K9" s="18">
        <v>1</v>
      </c>
    </row>
    <row r="10" spans="1:11" ht="17" x14ac:dyDescent="0.2">
      <c r="A10" s="109" t="s">
        <v>243</v>
      </c>
      <c r="B10" s="110">
        <v>5.6602104680025897E-2</v>
      </c>
      <c r="C10" s="11">
        <v>1</v>
      </c>
      <c r="D10" s="11">
        <v>0</v>
      </c>
      <c r="E10" s="11">
        <v>2</v>
      </c>
      <c r="F10" s="18">
        <v>0.57217094620277098</v>
      </c>
      <c r="G10" s="18">
        <v>1</v>
      </c>
      <c r="H10" s="18">
        <v>1</v>
      </c>
      <c r="I10" s="18">
        <v>1</v>
      </c>
      <c r="J10" s="18">
        <v>0.12940560020491801</v>
      </c>
      <c r="K10" s="18">
        <v>1</v>
      </c>
    </row>
    <row r="11" spans="1:11" ht="17" x14ac:dyDescent="0.2">
      <c r="A11" s="109" t="s">
        <v>234</v>
      </c>
      <c r="B11" s="110">
        <v>2.0016462763535602E-2</v>
      </c>
      <c r="C11" s="11">
        <v>1</v>
      </c>
      <c r="D11" s="11">
        <v>0</v>
      </c>
      <c r="E11" s="11">
        <v>1</v>
      </c>
      <c r="F11" s="18">
        <v>0.25936469546041302</v>
      </c>
      <c r="G11" s="18">
        <v>1</v>
      </c>
      <c r="H11" s="18">
        <v>1</v>
      </c>
      <c r="I11" s="18">
        <v>1</v>
      </c>
      <c r="J11" s="18">
        <v>0.19762651732876399</v>
      </c>
      <c r="K11" s="18">
        <v>1</v>
      </c>
    </row>
    <row r="12" spans="1:11" ht="17" x14ac:dyDescent="0.2">
      <c r="A12" s="109" t="s">
        <v>259</v>
      </c>
      <c r="B12" s="110">
        <v>6.3142008374314799E-3</v>
      </c>
      <c r="C12" s="11">
        <v>0</v>
      </c>
      <c r="D12" s="11">
        <v>0</v>
      </c>
      <c r="E12" s="11">
        <v>0</v>
      </c>
      <c r="F12" s="18">
        <v>1</v>
      </c>
      <c r="G12" s="18">
        <v>1</v>
      </c>
      <c r="H12" s="18">
        <v>1</v>
      </c>
      <c r="I12" s="18">
        <v>1</v>
      </c>
      <c r="J12" s="18">
        <v>1</v>
      </c>
      <c r="K12" s="18">
        <v>1</v>
      </c>
    </row>
    <row r="13" spans="1:11" ht="17" x14ac:dyDescent="0.2">
      <c r="A13" s="109" t="s">
        <v>260</v>
      </c>
      <c r="B13" s="110">
        <v>1.1084399670887901E-2</v>
      </c>
      <c r="C13" s="11">
        <v>0</v>
      </c>
      <c r="D13" s="11">
        <v>0</v>
      </c>
      <c r="E13" s="11">
        <v>0</v>
      </c>
      <c r="F13" s="18">
        <v>1</v>
      </c>
      <c r="G13" s="18">
        <v>1</v>
      </c>
      <c r="H13" s="18">
        <v>1</v>
      </c>
      <c r="I13" s="18">
        <v>1</v>
      </c>
      <c r="J13" s="18">
        <v>1</v>
      </c>
      <c r="K13" s="18">
        <v>1</v>
      </c>
    </row>
    <row r="14" spans="1:11" ht="17" x14ac:dyDescent="0.2">
      <c r="A14" s="109" t="s">
        <v>261</v>
      </c>
      <c r="B14" s="110">
        <v>9.4901658344533103E-3</v>
      </c>
      <c r="C14" s="11">
        <v>0</v>
      </c>
      <c r="D14" s="11">
        <v>0</v>
      </c>
      <c r="E14" s="11">
        <v>0</v>
      </c>
      <c r="F14" s="18">
        <v>1</v>
      </c>
      <c r="G14" s="18">
        <v>1</v>
      </c>
      <c r="H14" s="18">
        <v>1</v>
      </c>
      <c r="I14" s="18">
        <v>1</v>
      </c>
      <c r="J14" s="18">
        <v>1</v>
      </c>
      <c r="K14" s="18">
        <v>1</v>
      </c>
    </row>
    <row r="15" spans="1:11" ht="17" x14ac:dyDescent="0.2">
      <c r="A15" s="109" t="s">
        <v>262</v>
      </c>
      <c r="B15" s="110">
        <v>2.6998310007617501E-2</v>
      </c>
      <c r="C15" s="11">
        <v>0</v>
      </c>
      <c r="D15" s="11">
        <v>0</v>
      </c>
      <c r="E15" s="11">
        <v>0</v>
      </c>
      <c r="F15" s="18">
        <v>1</v>
      </c>
      <c r="G15" s="18">
        <v>1</v>
      </c>
      <c r="H15" s="18">
        <v>1</v>
      </c>
      <c r="I15" s="18">
        <v>1</v>
      </c>
      <c r="J15" s="18">
        <v>1</v>
      </c>
      <c r="K15" s="18">
        <v>1</v>
      </c>
    </row>
    <row r="16" spans="1:11" ht="17" x14ac:dyDescent="0.2">
      <c r="A16" s="109" t="s">
        <v>263</v>
      </c>
      <c r="B16" s="110">
        <v>4.2984935710592698E-3</v>
      </c>
      <c r="C16" s="11">
        <v>0</v>
      </c>
      <c r="D16" s="11">
        <v>0</v>
      </c>
      <c r="E16" s="11">
        <v>0</v>
      </c>
      <c r="F16" s="18">
        <v>1</v>
      </c>
      <c r="G16" s="18">
        <v>1</v>
      </c>
      <c r="H16" s="18">
        <v>1</v>
      </c>
      <c r="I16" s="18">
        <v>1</v>
      </c>
      <c r="J16" s="18">
        <v>1</v>
      </c>
      <c r="K16" s="18">
        <v>1</v>
      </c>
    </row>
    <row r="17" spans="1:11" ht="17" x14ac:dyDescent="0.2">
      <c r="A17" s="109" t="s">
        <v>264</v>
      </c>
      <c r="B17" s="110">
        <v>1.5192455522892699E-4</v>
      </c>
      <c r="C17" s="11">
        <v>0</v>
      </c>
      <c r="D17" s="11">
        <v>0</v>
      </c>
      <c r="E17" s="11">
        <v>0</v>
      </c>
      <c r="F17" s="18">
        <v>1</v>
      </c>
      <c r="G17" s="18">
        <v>1</v>
      </c>
      <c r="H17" s="18">
        <v>1</v>
      </c>
      <c r="I17" s="18">
        <v>1</v>
      </c>
      <c r="J17" s="18">
        <v>1</v>
      </c>
      <c r="K17" s="18">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E979C-907F-934E-B3E8-795BFD9534AC}">
  <dimension ref="A1:X53"/>
  <sheetViews>
    <sheetView topLeftCell="A41" workbookViewId="0">
      <selection activeCell="P52" sqref="P52"/>
    </sheetView>
  </sheetViews>
  <sheetFormatPr baseColWidth="10" defaultRowHeight="16" x14ac:dyDescent="0.2"/>
  <cols>
    <col min="7" max="7" width="12.83203125" bestFit="1" customWidth="1"/>
    <col min="11" max="11" width="19.33203125" customWidth="1"/>
  </cols>
  <sheetData>
    <row r="1" spans="1:24" ht="19" x14ac:dyDescent="0.25">
      <c r="A1" s="129" t="s">
        <v>221</v>
      </c>
      <c r="B1" s="130"/>
      <c r="C1" s="130"/>
      <c r="D1" s="130"/>
      <c r="E1" s="130"/>
      <c r="F1" s="130"/>
      <c r="G1" s="130"/>
      <c r="H1" s="130"/>
      <c r="I1" s="130"/>
      <c r="J1" s="130"/>
      <c r="K1" s="130"/>
      <c r="L1" s="130"/>
      <c r="M1" s="130"/>
      <c r="N1" s="130"/>
      <c r="O1" s="130"/>
      <c r="P1" s="130"/>
      <c r="Q1" s="130"/>
      <c r="R1" s="130"/>
      <c r="S1" s="130"/>
      <c r="T1" s="130"/>
      <c r="U1" s="130"/>
      <c r="V1" s="130"/>
      <c r="W1" s="130"/>
      <c r="X1" s="131"/>
    </row>
    <row r="2" spans="1:24" s="17" customFormat="1" ht="35" thickBot="1" x14ac:dyDescent="0.25">
      <c r="A2" s="100" t="s">
        <v>1</v>
      </c>
      <c r="B2" s="79" t="s">
        <v>0</v>
      </c>
      <c r="C2" s="79" t="s">
        <v>191</v>
      </c>
      <c r="D2" s="79" t="s">
        <v>89</v>
      </c>
      <c r="E2" s="79" t="s">
        <v>90</v>
      </c>
      <c r="F2" s="79" t="s">
        <v>91</v>
      </c>
      <c r="G2" s="79" t="s">
        <v>92</v>
      </c>
      <c r="H2" s="79" t="s">
        <v>93</v>
      </c>
      <c r="I2" s="79" t="s">
        <v>94</v>
      </c>
      <c r="J2" s="79" t="s">
        <v>95</v>
      </c>
      <c r="K2" s="79" t="s">
        <v>96</v>
      </c>
      <c r="L2" s="79" t="s">
        <v>97</v>
      </c>
      <c r="M2" s="79" t="s">
        <v>98</v>
      </c>
      <c r="N2" s="79" t="s">
        <v>99</v>
      </c>
      <c r="O2" s="79" t="s">
        <v>100</v>
      </c>
      <c r="P2" s="79" t="s">
        <v>101</v>
      </c>
      <c r="Q2" s="79" t="s">
        <v>102</v>
      </c>
      <c r="R2" s="79" t="s">
        <v>103</v>
      </c>
      <c r="S2" s="79" t="s">
        <v>104</v>
      </c>
      <c r="T2" s="79" t="s">
        <v>105</v>
      </c>
      <c r="U2" s="79" t="s">
        <v>106</v>
      </c>
      <c r="V2" s="79" t="s">
        <v>107</v>
      </c>
      <c r="W2" s="79" t="s">
        <v>108</v>
      </c>
      <c r="X2" s="104" t="s">
        <v>109</v>
      </c>
    </row>
    <row r="3" spans="1:24" s="3" customFormat="1" x14ac:dyDescent="0.2">
      <c r="A3" s="135" t="s">
        <v>37</v>
      </c>
      <c r="B3" s="80" t="s">
        <v>5</v>
      </c>
      <c r="C3" s="81" t="s">
        <v>77</v>
      </c>
      <c r="D3" s="80" t="s">
        <v>71</v>
      </c>
      <c r="E3" s="80" t="s">
        <v>66</v>
      </c>
      <c r="F3" s="80" t="s">
        <v>110</v>
      </c>
      <c r="G3" s="80" t="s">
        <v>111</v>
      </c>
      <c r="H3" s="82">
        <v>75</v>
      </c>
      <c r="I3" s="82">
        <v>75</v>
      </c>
      <c r="J3" s="82">
        <v>30</v>
      </c>
      <c r="K3" s="82">
        <v>30</v>
      </c>
      <c r="L3" s="82">
        <v>51</v>
      </c>
      <c r="M3" s="82">
        <v>51</v>
      </c>
      <c r="N3" s="82">
        <v>21</v>
      </c>
      <c r="O3" s="82">
        <v>21</v>
      </c>
      <c r="P3" s="82">
        <v>114</v>
      </c>
      <c r="Q3" s="82">
        <v>114</v>
      </c>
      <c r="R3" s="82">
        <v>42</v>
      </c>
      <c r="S3" s="82">
        <v>42</v>
      </c>
      <c r="T3" s="83">
        <f>(I3+K3+M3+O3+Q3+S3)/(H3+J3+L3+N3+P3+R3)*100</f>
        <v>100</v>
      </c>
      <c r="U3" s="83">
        <f>(I3+M3+Q3)/(H3+L3+P3)*100</f>
        <v>100</v>
      </c>
      <c r="V3" s="83">
        <f>(K3+O3+S3)/(J3+N3+R3)*100</f>
        <v>100</v>
      </c>
      <c r="W3" s="80" t="s">
        <v>112</v>
      </c>
      <c r="X3" s="84">
        <v>0</v>
      </c>
    </row>
    <row r="4" spans="1:24" s="3" customFormat="1" x14ac:dyDescent="0.2">
      <c r="A4" s="136"/>
      <c r="B4" s="7" t="s">
        <v>10</v>
      </c>
      <c r="C4" s="6" t="s">
        <v>78</v>
      </c>
      <c r="D4" s="7" t="s">
        <v>72</v>
      </c>
      <c r="E4" s="7" t="s">
        <v>58</v>
      </c>
      <c r="F4" s="7" t="s">
        <v>113</v>
      </c>
      <c r="G4" s="7" t="s">
        <v>111</v>
      </c>
      <c r="H4" s="60">
        <v>75</v>
      </c>
      <c r="I4" s="60">
        <v>74</v>
      </c>
      <c r="J4" s="60">
        <v>24</v>
      </c>
      <c r="K4" s="60">
        <v>24</v>
      </c>
      <c r="L4" s="60">
        <v>51</v>
      </c>
      <c r="M4" s="60">
        <v>51</v>
      </c>
      <c r="N4" s="60">
        <v>24</v>
      </c>
      <c r="O4" s="60">
        <v>24</v>
      </c>
      <c r="P4" s="60">
        <v>114</v>
      </c>
      <c r="Q4" s="60">
        <v>114</v>
      </c>
      <c r="R4" s="60">
        <v>45</v>
      </c>
      <c r="S4" s="60">
        <v>44</v>
      </c>
      <c r="T4" s="61">
        <f>(I4+K4+M4+O4+Q4+S4)/(H4+J4+L4+N4+P4+R4)*100</f>
        <v>99.3993993993994</v>
      </c>
      <c r="U4" s="61">
        <f>(I4+M4+Q4)/(H4+L4+P4)*100</f>
        <v>99.583333333333329</v>
      </c>
      <c r="V4" s="61">
        <f>(K4+O4+S4)/(J4+N4+R4)*100</f>
        <v>98.924731182795696</v>
      </c>
      <c r="W4" s="7" t="s">
        <v>112</v>
      </c>
      <c r="X4" s="85">
        <v>0</v>
      </c>
    </row>
    <row r="5" spans="1:24" s="3" customFormat="1" x14ac:dyDescent="0.2">
      <c r="A5" s="136"/>
      <c r="B5" s="7" t="s">
        <v>12</v>
      </c>
      <c r="C5" s="6" t="s">
        <v>79</v>
      </c>
      <c r="D5" s="7" t="s">
        <v>73</v>
      </c>
      <c r="E5" s="7" t="s">
        <v>67</v>
      </c>
      <c r="F5" s="7" t="s">
        <v>113</v>
      </c>
      <c r="G5" s="7" t="s">
        <v>111</v>
      </c>
      <c r="H5" s="60">
        <v>75</v>
      </c>
      <c r="I5" s="60">
        <v>75</v>
      </c>
      <c r="J5" s="60">
        <v>24</v>
      </c>
      <c r="K5" s="60">
        <v>24</v>
      </c>
      <c r="L5" s="60">
        <v>51</v>
      </c>
      <c r="M5" s="60">
        <v>47</v>
      </c>
      <c r="N5" s="60">
        <v>24</v>
      </c>
      <c r="O5" s="60">
        <v>23</v>
      </c>
      <c r="P5" s="60">
        <v>114</v>
      </c>
      <c r="Q5" s="60">
        <v>107</v>
      </c>
      <c r="R5" s="60">
        <v>51</v>
      </c>
      <c r="S5" s="60">
        <v>49</v>
      </c>
      <c r="T5" s="61">
        <f>(I5+K5+M5+O5+Q5+S5)/(H5+J5+L5+N5+P5+R5)*100</f>
        <v>95.87020648967551</v>
      </c>
      <c r="U5" s="61">
        <f>(I5+M5+Q5)/(H5+L5+P5)*100</f>
        <v>95.416666666666671</v>
      </c>
      <c r="V5" s="61">
        <f>(K5+O5+S5)/(J5+N5+R5)*100</f>
        <v>96.969696969696969</v>
      </c>
      <c r="W5" s="7" t="s">
        <v>114</v>
      </c>
      <c r="X5" s="85">
        <v>7</v>
      </c>
    </row>
    <row r="6" spans="1:24" s="3" customFormat="1" ht="17" thickBot="1" x14ac:dyDescent="0.25">
      <c r="A6" s="137"/>
      <c r="B6" s="86" t="s">
        <v>19</v>
      </c>
      <c r="C6" s="87" t="s">
        <v>80</v>
      </c>
      <c r="D6" s="86" t="s">
        <v>72</v>
      </c>
      <c r="E6" s="86" t="s">
        <v>44</v>
      </c>
      <c r="F6" s="86" t="s">
        <v>115</v>
      </c>
      <c r="G6" s="86" t="s">
        <v>116</v>
      </c>
      <c r="H6" s="88">
        <v>75</v>
      </c>
      <c r="I6" s="88">
        <v>75</v>
      </c>
      <c r="J6" s="88">
        <v>24</v>
      </c>
      <c r="K6" s="88">
        <v>24</v>
      </c>
      <c r="L6" s="88">
        <v>51</v>
      </c>
      <c r="M6" s="88">
        <v>51</v>
      </c>
      <c r="N6" s="88">
        <v>24</v>
      </c>
      <c r="O6" s="88">
        <v>24</v>
      </c>
      <c r="P6" s="88">
        <v>114</v>
      </c>
      <c r="Q6" s="88">
        <v>114</v>
      </c>
      <c r="R6" s="88">
        <v>18</v>
      </c>
      <c r="S6" s="88">
        <v>18</v>
      </c>
      <c r="T6" s="89">
        <f>(I6+K6+M6+O6+Q6+S6)/(H6+J6+L6+N6+P6+R6)*100</f>
        <v>100</v>
      </c>
      <c r="U6" s="89">
        <f>(I6+M6+Q6)/(H6+L6+P6)*100</f>
        <v>100</v>
      </c>
      <c r="V6" s="89">
        <f>(K6+O6+S6)/(J6+N6+R6)*100</f>
        <v>100</v>
      </c>
      <c r="W6" s="86" t="s">
        <v>112</v>
      </c>
      <c r="X6" s="90">
        <v>0</v>
      </c>
    </row>
    <row r="7" spans="1:24" s="37" customFormat="1" ht="17" thickBot="1" x14ac:dyDescent="0.25">
      <c r="A7" s="106"/>
      <c r="B7" s="63"/>
      <c r="D7" s="63"/>
      <c r="E7" s="63"/>
      <c r="F7" s="63"/>
      <c r="G7" s="63"/>
      <c r="H7" s="64"/>
      <c r="I7" s="64"/>
      <c r="J7" s="64"/>
      <c r="K7" s="64"/>
      <c r="L7" s="64"/>
      <c r="M7" s="64"/>
      <c r="N7" s="64"/>
      <c r="O7" s="64"/>
      <c r="P7" s="64"/>
      <c r="Q7" s="64"/>
      <c r="R7" s="64"/>
      <c r="S7" s="64"/>
      <c r="T7" s="65"/>
      <c r="U7" s="65"/>
      <c r="V7" s="65"/>
      <c r="W7" s="63"/>
      <c r="X7" s="103"/>
    </row>
    <row r="8" spans="1:24" s="3" customFormat="1" x14ac:dyDescent="0.2">
      <c r="A8" s="135" t="s">
        <v>38</v>
      </c>
      <c r="B8" s="80" t="s">
        <v>22</v>
      </c>
      <c r="C8" s="81" t="s">
        <v>81</v>
      </c>
      <c r="D8" s="80" t="s">
        <v>73</v>
      </c>
      <c r="E8" s="80" t="s">
        <v>68</v>
      </c>
      <c r="F8" s="80" t="s">
        <v>117</v>
      </c>
      <c r="G8" s="80" t="s">
        <v>116</v>
      </c>
      <c r="H8" s="82">
        <v>75</v>
      </c>
      <c r="I8" s="82">
        <v>75</v>
      </c>
      <c r="J8" s="82">
        <v>24</v>
      </c>
      <c r="K8" s="82">
        <v>24</v>
      </c>
      <c r="L8" s="82">
        <v>51</v>
      </c>
      <c r="M8" s="82">
        <v>51</v>
      </c>
      <c r="N8" s="82">
        <v>24</v>
      </c>
      <c r="O8" s="82">
        <v>24</v>
      </c>
      <c r="P8" s="82">
        <v>114</v>
      </c>
      <c r="Q8" s="82">
        <v>114</v>
      </c>
      <c r="R8" s="82">
        <v>32</v>
      </c>
      <c r="S8" s="82">
        <v>32</v>
      </c>
      <c r="T8" s="83">
        <f>(I8+K8+M8+O8+Q8+S8)/(H8+J8+L8+N8+P8+R8)*100</f>
        <v>100</v>
      </c>
      <c r="U8" s="83">
        <f>(I8+M8+Q8)/(H8+L8+P8)*100</f>
        <v>100</v>
      </c>
      <c r="V8" s="83">
        <f>(K8+O8+S8)/(J8+N8+R8)*100</f>
        <v>100</v>
      </c>
      <c r="W8" s="80" t="s">
        <v>112</v>
      </c>
      <c r="X8" s="84">
        <v>0</v>
      </c>
    </row>
    <row r="9" spans="1:24" s="3" customFormat="1" x14ac:dyDescent="0.2">
      <c r="A9" s="136"/>
      <c r="B9" s="12" t="s">
        <v>23</v>
      </c>
      <c r="C9" s="6" t="s">
        <v>82</v>
      </c>
      <c r="D9" s="7" t="s">
        <v>71</v>
      </c>
      <c r="E9" s="7" t="s">
        <v>59</v>
      </c>
      <c r="F9" s="7" t="s">
        <v>118</v>
      </c>
      <c r="G9" s="7" t="s">
        <v>116</v>
      </c>
      <c r="H9" s="60">
        <v>75</v>
      </c>
      <c r="I9" s="60">
        <v>75</v>
      </c>
      <c r="J9" s="60">
        <v>24</v>
      </c>
      <c r="K9" s="60">
        <v>24</v>
      </c>
      <c r="L9" s="60">
        <v>51</v>
      </c>
      <c r="M9" s="60">
        <v>51</v>
      </c>
      <c r="N9" s="60">
        <v>24</v>
      </c>
      <c r="O9" s="60">
        <v>24</v>
      </c>
      <c r="P9" s="60">
        <v>114</v>
      </c>
      <c r="Q9" s="60">
        <v>114</v>
      </c>
      <c r="R9" s="60">
        <v>24</v>
      </c>
      <c r="S9" s="60">
        <v>24</v>
      </c>
      <c r="T9" s="61">
        <f>(I9+K9+M9+O9+Q9+S9)/(H9+J9+L9+N9+P9+R9)*100</f>
        <v>100</v>
      </c>
      <c r="U9" s="61">
        <f>(I9+M9+Q9)/(H9+L9+P9)*100</f>
        <v>100</v>
      </c>
      <c r="V9" s="61">
        <f>(K9+O9+S9)/(J9+N9+R9)*100</f>
        <v>100</v>
      </c>
      <c r="W9" s="7" t="s">
        <v>112</v>
      </c>
      <c r="X9" s="85">
        <v>0</v>
      </c>
    </row>
    <row r="10" spans="1:24" s="3" customFormat="1" ht="17" thickBot="1" x14ac:dyDescent="0.25">
      <c r="A10" s="137"/>
      <c r="B10" s="86" t="s">
        <v>24</v>
      </c>
      <c r="C10" s="87" t="s">
        <v>83</v>
      </c>
      <c r="D10" s="86" t="s">
        <v>72</v>
      </c>
      <c r="E10" s="86" t="s">
        <v>69</v>
      </c>
      <c r="F10" s="86" t="s">
        <v>119</v>
      </c>
      <c r="G10" s="86" t="s">
        <v>116</v>
      </c>
      <c r="H10" s="88">
        <v>75</v>
      </c>
      <c r="I10" s="88">
        <v>75</v>
      </c>
      <c r="J10" s="88">
        <v>27</v>
      </c>
      <c r="K10" s="88">
        <v>27</v>
      </c>
      <c r="L10" s="88">
        <v>51</v>
      </c>
      <c r="M10" s="88">
        <v>51</v>
      </c>
      <c r="N10" s="88">
        <v>21</v>
      </c>
      <c r="O10" s="88">
        <v>21</v>
      </c>
      <c r="P10" s="88">
        <v>114</v>
      </c>
      <c r="Q10" s="88">
        <v>114</v>
      </c>
      <c r="R10" s="88">
        <v>39</v>
      </c>
      <c r="S10" s="88">
        <v>39</v>
      </c>
      <c r="T10" s="89">
        <f>(I10+K10+M10+O10+Q10+S10)/(H10+J10+L10+N10+P10+R10)*100</f>
        <v>100</v>
      </c>
      <c r="U10" s="89">
        <f>(I10+M10+Q10)/(H10+L10+P10)*100</f>
        <v>100</v>
      </c>
      <c r="V10" s="89">
        <f>(K10+O10+S10)/(J10+N10+R10)*100</f>
        <v>100</v>
      </c>
      <c r="W10" s="86" t="s">
        <v>112</v>
      </c>
      <c r="X10" s="90">
        <v>0</v>
      </c>
    </row>
    <row r="11" spans="1:24" s="37" customFormat="1" ht="17" thickBot="1" x14ac:dyDescent="0.25">
      <c r="A11" s="106"/>
      <c r="B11" s="63"/>
      <c r="D11" s="63"/>
      <c r="E11" s="63"/>
      <c r="F11" s="63"/>
      <c r="G11" s="63"/>
      <c r="H11" s="64"/>
      <c r="I11" s="64"/>
      <c r="J11" s="64"/>
      <c r="K11" s="64"/>
      <c r="L11" s="64"/>
      <c r="M11" s="64"/>
      <c r="N11" s="64"/>
      <c r="O11" s="64"/>
      <c r="P11" s="64"/>
      <c r="Q11" s="64"/>
      <c r="R11" s="64"/>
      <c r="S11" s="64"/>
      <c r="T11" s="65"/>
      <c r="U11" s="65"/>
      <c r="V11" s="65"/>
      <c r="W11" s="63"/>
      <c r="X11" s="103"/>
    </row>
    <row r="12" spans="1:24" s="3" customFormat="1" x14ac:dyDescent="0.2">
      <c r="A12" s="135" t="s">
        <v>39</v>
      </c>
      <c r="B12" s="80" t="s">
        <v>26</v>
      </c>
      <c r="C12" s="81" t="s">
        <v>84</v>
      </c>
      <c r="D12" s="80" t="s">
        <v>71</v>
      </c>
      <c r="E12" s="80" t="s">
        <v>62</v>
      </c>
      <c r="F12" s="80" t="s">
        <v>113</v>
      </c>
      <c r="G12" s="80" t="s">
        <v>111</v>
      </c>
      <c r="H12" s="82">
        <v>75</v>
      </c>
      <c r="I12" s="82">
        <v>75</v>
      </c>
      <c r="J12" s="82">
        <v>24</v>
      </c>
      <c r="K12" s="82">
        <v>24</v>
      </c>
      <c r="L12" s="82">
        <v>51</v>
      </c>
      <c r="M12" s="82">
        <v>51</v>
      </c>
      <c r="N12" s="82">
        <v>24</v>
      </c>
      <c r="O12" s="82">
        <v>23</v>
      </c>
      <c r="P12" s="82">
        <v>114</v>
      </c>
      <c r="Q12" s="82">
        <v>113</v>
      </c>
      <c r="R12" s="82">
        <v>36</v>
      </c>
      <c r="S12" s="82">
        <v>34</v>
      </c>
      <c r="T12" s="83">
        <f>(I12+K12+M12+O12+Q12+S12)/(H12+J12+L12+N12+P12+R12)*100</f>
        <v>98.76543209876543</v>
      </c>
      <c r="U12" s="83">
        <f>(I12+M12+Q12)/(H12+L12+P12)*100</f>
        <v>99.583333333333329</v>
      </c>
      <c r="V12" s="83">
        <f>(K12+O12+S12)/(J12+N12+R12)*100</f>
        <v>96.428571428571431</v>
      </c>
      <c r="W12" s="80" t="s">
        <v>114</v>
      </c>
      <c r="X12" s="84">
        <v>2</v>
      </c>
    </row>
    <row r="13" spans="1:24" s="3" customFormat="1" x14ac:dyDescent="0.2">
      <c r="A13" s="136"/>
      <c r="B13" s="7" t="s">
        <v>28</v>
      </c>
      <c r="C13" s="6" t="s">
        <v>85</v>
      </c>
      <c r="D13" s="7" t="s">
        <v>73</v>
      </c>
      <c r="E13" s="7" t="s">
        <v>61</v>
      </c>
      <c r="F13" s="7" t="s">
        <v>113</v>
      </c>
      <c r="G13" s="7" t="s">
        <v>116</v>
      </c>
      <c r="H13" s="60">
        <v>75</v>
      </c>
      <c r="I13" s="60">
        <v>75</v>
      </c>
      <c r="J13" s="60">
        <v>27</v>
      </c>
      <c r="K13" s="60">
        <v>27</v>
      </c>
      <c r="L13" s="60">
        <v>51</v>
      </c>
      <c r="M13" s="60">
        <v>51</v>
      </c>
      <c r="N13" s="60">
        <v>21</v>
      </c>
      <c r="O13" s="60">
        <v>21</v>
      </c>
      <c r="P13" s="60">
        <v>114</v>
      </c>
      <c r="Q13" s="60">
        <v>110</v>
      </c>
      <c r="R13" s="60">
        <v>39</v>
      </c>
      <c r="S13" s="60">
        <v>39</v>
      </c>
      <c r="T13" s="61">
        <f>(I13+K13+M13+O13+Q13+S13)/(H13+J13+L13+N13+P13+R13)*100</f>
        <v>98.776758409785941</v>
      </c>
      <c r="U13" s="61">
        <f>(I13+M13+Q13)/(H13+L13+P13)*100</f>
        <v>98.333333333333329</v>
      </c>
      <c r="V13" s="61">
        <f>(K13+O13+S13)/(J13+N13+R13)*100</f>
        <v>100</v>
      </c>
      <c r="W13" s="7" t="s">
        <v>114</v>
      </c>
      <c r="X13" s="85">
        <v>2</v>
      </c>
    </row>
    <row r="14" spans="1:24" s="3" customFormat="1" x14ac:dyDescent="0.2">
      <c r="A14" s="136"/>
      <c r="B14" s="7" t="s">
        <v>29</v>
      </c>
      <c r="C14" s="6" t="s">
        <v>86</v>
      </c>
      <c r="D14" s="7" t="s">
        <v>71</v>
      </c>
      <c r="E14" s="7" t="s">
        <v>44</v>
      </c>
      <c r="F14" s="7" t="s">
        <v>113</v>
      </c>
      <c r="G14" s="7" t="s">
        <v>116</v>
      </c>
      <c r="H14" s="60">
        <v>75</v>
      </c>
      <c r="I14" s="60">
        <v>75</v>
      </c>
      <c r="J14" s="60">
        <v>24</v>
      </c>
      <c r="K14" s="60">
        <v>23</v>
      </c>
      <c r="L14" s="60">
        <v>51</v>
      </c>
      <c r="M14" s="60">
        <v>51</v>
      </c>
      <c r="N14" s="60">
        <v>24</v>
      </c>
      <c r="O14" s="60">
        <v>24</v>
      </c>
      <c r="P14" s="60">
        <v>114</v>
      </c>
      <c r="Q14" s="60">
        <v>114</v>
      </c>
      <c r="R14" s="60">
        <v>30</v>
      </c>
      <c r="S14" s="60">
        <v>30</v>
      </c>
      <c r="T14" s="61">
        <f>(I14+K14+M14+O14+Q14+S14)/(H14+J14+L14+N14+P14+R14)*100</f>
        <v>99.685534591194966</v>
      </c>
      <c r="U14" s="61">
        <f>(I14+M14+Q14)/(H14+L14+P14)*100</f>
        <v>100</v>
      </c>
      <c r="V14" s="61">
        <f>(K14+O14+S14)/(J14+N14+R14)*100</f>
        <v>98.71794871794873</v>
      </c>
      <c r="W14" s="7" t="s">
        <v>114</v>
      </c>
      <c r="X14" s="85">
        <v>1</v>
      </c>
    </row>
    <row r="15" spans="1:24" s="3" customFormat="1" x14ac:dyDescent="0.2">
      <c r="A15" s="136"/>
      <c r="B15" s="7" t="s">
        <v>35</v>
      </c>
      <c r="C15" s="6" t="s">
        <v>87</v>
      </c>
      <c r="D15" s="7" t="s">
        <v>74</v>
      </c>
      <c r="E15" s="7" t="s">
        <v>44</v>
      </c>
      <c r="F15" s="7" t="s">
        <v>110</v>
      </c>
      <c r="G15" s="7" t="s">
        <v>111</v>
      </c>
      <c r="H15" s="60">
        <v>75</v>
      </c>
      <c r="I15" s="60">
        <v>75</v>
      </c>
      <c r="J15" s="60">
        <v>24</v>
      </c>
      <c r="K15" s="60">
        <v>23</v>
      </c>
      <c r="L15" s="60">
        <v>51</v>
      </c>
      <c r="M15" s="60">
        <v>51</v>
      </c>
      <c r="N15" s="60">
        <v>24</v>
      </c>
      <c r="O15" s="60">
        <v>24</v>
      </c>
      <c r="P15" s="60">
        <v>114</v>
      </c>
      <c r="Q15" s="60">
        <v>114</v>
      </c>
      <c r="R15" s="60">
        <v>48</v>
      </c>
      <c r="S15" s="60">
        <v>48</v>
      </c>
      <c r="T15" s="61">
        <f>(I15+K15+M15+O15+Q15+S15)/(H15+J15+L15+N15+P15+R15)*100</f>
        <v>99.702380952380949</v>
      </c>
      <c r="U15" s="61">
        <f>(I15+M15+Q15)/(H15+L15+P15)*100</f>
        <v>100</v>
      </c>
      <c r="V15" s="61">
        <f>(K15+O15+S15)/(J15+N15+R15)*100</f>
        <v>98.958333333333343</v>
      </c>
      <c r="W15" s="7" t="s">
        <v>112</v>
      </c>
      <c r="X15" s="85">
        <v>0</v>
      </c>
    </row>
    <row r="16" spans="1:24" s="3" customFormat="1" ht="17" thickBot="1" x14ac:dyDescent="0.25">
      <c r="A16" s="137"/>
      <c r="B16" s="86" t="s">
        <v>36</v>
      </c>
      <c r="C16" s="87" t="s">
        <v>88</v>
      </c>
      <c r="D16" s="86" t="s">
        <v>71</v>
      </c>
      <c r="E16" s="86" t="s">
        <v>70</v>
      </c>
      <c r="F16" s="86" t="s">
        <v>120</v>
      </c>
      <c r="G16" s="86" t="s">
        <v>121</v>
      </c>
      <c r="H16" s="88">
        <v>75</v>
      </c>
      <c r="I16" s="88">
        <v>75</v>
      </c>
      <c r="J16" s="88">
        <v>24</v>
      </c>
      <c r="K16" s="88">
        <v>24</v>
      </c>
      <c r="L16" s="88">
        <v>51</v>
      </c>
      <c r="M16" s="88">
        <v>50</v>
      </c>
      <c r="N16" s="88">
        <v>24</v>
      </c>
      <c r="O16" s="88">
        <v>24</v>
      </c>
      <c r="P16" s="88">
        <v>114</v>
      </c>
      <c r="Q16" s="88">
        <v>114</v>
      </c>
      <c r="R16" s="88">
        <v>42</v>
      </c>
      <c r="S16" s="88">
        <v>41</v>
      </c>
      <c r="T16" s="89">
        <f>(I16+K16+M16+O16+Q16+S16)/(H16+J16+L16+N16+P16+R16)*100</f>
        <v>99.393939393939391</v>
      </c>
      <c r="U16" s="89">
        <f>(I16+M16+Q16)/(H16+L16+P16)*100</f>
        <v>99.583333333333329</v>
      </c>
      <c r="V16" s="89">
        <f>(K16+O16+S16)/(J16+N16+R16)*100</f>
        <v>98.888888888888886</v>
      </c>
      <c r="W16" s="86" t="s">
        <v>114</v>
      </c>
      <c r="X16" s="90">
        <v>1</v>
      </c>
    </row>
    <row r="17" spans="1:24" s="3" customFormat="1" x14ac:dyDescent="0.2">
      <c r="A17" s="62"/>
      <c r="B17" s="63"/>
      <c r="C17" s="37"/>
      <c r="D17" s="63"/>
      <c r="E17" s="63"/>
      <c r="F17" s="63"/>
      <c r="G17" s="63"/>
      <c r="H17" s="64"/>
      <c r="I17" s="64"/>
      <c r="J17" s="64"/>
      <c r="K17" s="64"/>
      <c r="L17" s="64"/>
      <c r="M17" s="64"/>
      <c r="N17" s="64"/>
      <c r="O17" s="64"/>
      <c r="P17" s="64"/>
      <c r="Q17" s="64"/>
      <c r="R17" s="64"/>
      <c r="S17" s="64"/>
      <c r="T17" s="65"/>
      <c r="U17" s="65"/>
      <c r="V17" s="65"/>
      <c r="W17" s="63"/>
      <c r="X17" s="63"/>
    </row>
    <row r="18" spans="1:24" ht="17" thickBot="1" x14ac:dyDescent="0.25"/>
    <row r="19" spans="1:24" ht="19" x14ac:dyDescent="0.25">
      <c r="A19" s="129" t="s">
        <v>222</v>
      </c>
      <c r="B19" s="130"/>
      <c r="C19" s="130"/>
      <c r="D19" s="130"/>
      <c r="E19" s="130"/>
      <c r="F19" s="130"/>
      <c r="G19" s="130"/>
      <c r="H19" s="130"/>
      <c r="I19" s="130"/>
      <c r="J19" s="130"/>
      <c r="K19" s="130"/>
      <c r="L19" s="130"/>
      <c r="M19" s="130"/>
      <c r="N19" s="130"/>
      <c r="O19" s="130"/>
      <c r="P19" s="130"/>
      <c r="Q19" s="130"/>
      <c r="R19" s="130"/>
      <c r="S19" s="130"/>
      <c r="T19" s="130"/>
      <c r="U19" s="130"/>
      <c r="V19" s="130"/>
      <c r="W19" s="130"/>
      <c r="X19" s="131"/>
    </row>
    <row r="20" spans="1:24" s="17" customFormat="1" ht="35" thickBot="1" x14ac:dyDescent="0.25">
      <c r="A20" s="100" t="s">
        <v>1</v>
      </c>
      <c r="B20" s="79" t="s">
        <v>0</v>
      </c>
      <c r="C20" s="79" t="s">
        <v>191</v>
      </c>
      <c r="D20" s="79" t="s">
        <v>89</v>
      </c>
      <c r="E20" s="79" t="s">
        <v>90</v>
      </c>
      <c r="F20" s="79" t="s">
        <v>91</v>
      </c>
      <c r="G20" s="79" t="s">
        <v>92</v>
      </c>
      <c r="H20" s="79" t="s">
        <v>93</v>
      </c>
      <c r="I20" s="79" t="s">
        <v>94</v>
      </c>
      <c r="J20" s="79" t="s">
        <v>95</v>
      </c>
      <c r="K20" s="79" t="s">
        <v>96</v>
      </c>
      <c r="L20" s="79" t="s">
        <v>97</v>
      </c>
      <c r="M20" s="79" t="s">
        <v>98</v>
      </c>
      <c r="N20" s="79" t="s">
        <v>99</v>
      </c>
      <c r="O20" s="79" t="s">
        <v>100</v>
      </c>
      <c r="P20" s="79" t="s">
        <v>101</v>
      </c>
      <c r="Q20" s="79" t="s">
        <v>102</v>
      </c>
      <c r="R20" s="79" t="s">
        <v>103</v>
      </c>
      <c r="S20" s="79" t="s">
        <v>104</v>
      </c>
      <c r="T20" s="79" t="s">
        <v>105</v>
      </c>
      <c r="U20" s="79" t="s">
        <v>106</v>
      </c>
      <c r="V20" s="79" t="s">
        <v>107</v>
      </c>
      <c r="W20" s="79" t="s">
        <v>108</v>
      </c>
      <c r="X20" s="104" t="s">
        <v>109</v>
      </c>
    </row>
    <row r="21" spans="1:24" s="3" customFormat="1" x14ac:dyDescent="0.2">
      <c r="A21" s="126" t="s">
        <v>37</v>
      </c>
      <c r="B21" s="80" t="s">
        <v>5</v>
      </c>
      <c r="C21" s="91" t="s">
        <v>122</v>
      </c>
      <c r="D21" s="24" t="s">
        <v>75</v>
      </c>
      <c r="E21" s="24" t="s">
        <v>123</v>
      </c>
      <c r="F21" s="80" t="s">
        <v>115</v>
      </c>
      <c r="G21" s="24" t="s">
        <v>124</v>
      </c>
      <c r="H21" s="92">
        <v>78</v>
      </c>
      <c r="I21" s="92">
        <v>78</v>
      </c>
      <c r="J21" s="92">
        <v>18</v>
      </c>
      <c r="K21" s="92">
        <v>18</v>
      </c>
      <c r="L21" s="92">
        <v>51</v>
      </c>
      <c r="M21" s="92">
        <v>51</v>
      </c>
      <c r="N21" s="92">
        <v>9</v>
      </c>
      <c r="O21" s="92">
        <v>9</v>
      </c>
      <c r="P21" s="92">
        <v>108</v>
      </c>
      <c r="Q21" s="92">
        <v>108</v>
      </c>
      <c r="R21" s="92">
        <v>27</v>
      </c>
      <c r="S21" s="92">
        <v>27</v>
      </c>
      <c r="T21" s="93">
        <f>(I21+K21+M21+O21+Q21+S21)/(H21+J21+L21+N21+P21+R21)*100</f>
        <v>100</v>
      </c>
      <c r="U21" s="93">
        <f>(I21+M21+Q21)/(H21+L21+P21)*100</f>
        <v>100</v>
      </c>
      <c r="V21" s="93">
        <f>(K21+O21+S21)/(J21+N21+R21)*100</f>
        <v>100</v>
      </c>
      <c r="W21" s="24" t="s">
        <v>112</v>
      </c>
      <c r="X21" s="25">
        <v>0</v>
      </c>
    </row>
    <row r="22" spans="1:24" s="3" customFormat="1" x14ac:dyDescent="0.2">
      <c r="A22" s="127"/>
      <c r="B22" s="7" t="s">
        <v>10</v>
      </c>
      <c r="C22" s="66" t="s">
        <v>125</v>
      </c>
      <c r="D22" s="12" t="s">
        <v>75</v>
      </c>
      <c r="E22" s="12" t="s">
        <v>126</v>
      </c>
      <c r="F22" s="7" t="s">
        <v>115</v>
      </c>
      <c r="G22" s="12" t="s">
        <v>127</v>
      </c>
      <c r="H22" s="67">
        <v>78</v>
      </c>
      <c r="I22" s="67">
        <v>78</v>
      </c>
      <c r="J22" s="67">
        <v>36</v>
      </c>
      <c r="K22" s="67">
        <v>36</v>
      </c>
      <c r="L22" s="67">
        <v>51</v>
      </c>
      <c r="M22" s="67">
        <v>48</v>
      </c>
      <c r="N22" s="67">
        <v>9</v>
      </c>
      <c r="O22" s="67">
        <v>9</v>
      </c>
      <c r="P22" s="67">
        <v>108</v>
      </c>
      <c r="Q22" s="67">
        <v>108</v>
      </c>
      <c r="R22" s="67">
        <v>27</v>
      </c>
      <c r="S22" s="67">
        <v>27</v>
      </c>
      <c r="T22" s="68">
        <f>(I22+K22+M22+O22+Q22+S22)/(H22+J22+L22+N22+P22+R22)*100</f>
        <v>99.029126213592235</v>
      </c>
      <c r="U22" s="68">
        <f>(I22+M22+Q22)/(H22+L22+P22)*100</f>
        <v>98.734177215189874</v>
      </c>
      <c r="V22" s="68">
        <f>(K22+O22+S22)/(J22+N22+R22)*100</f>
        <v>100</v>
      </c>
      <c r="W22" s="12" t="s">
        <v>114</v>
      </c>
      <c r="X22" s="26">
        <v>1</v>
      </c>
    </row>
    <row r="23" spans="1:24" s="3" customFormat="1" x14ac:dyDescent="0.2">
      <c r="A23" s="127"/>
      <c r="B23" s="7" t="s">
        <v>12</v>
      </c>
      <c r="C23" s="66" t="s">
        <v>128</v>
      </c>
      <c r="D23" s="12" t="s">
        <v>75</v>
      </c>
      <c r="E23" s="12" t="s">
        <v>129</v>
      </c>
      <c r="F23" s="7" t="s">
        <v>115</v>
      </c>
      <c r="G23" s="12" t="s">
        <v>127</v>
      </c>
      <c r="H23" s="67">
        <v>78</v>
      </c>
      <c r="I23" s="67">
        <v>76</v>
      </c>
      <c r="J23" s="67">
        <v>30</v>
      </c>
      <c r="K23" s="67">
        <v>30</v>
      </c>
      <c r="L23" s="67">
        <v>51</v>
      </c>
      <c r="M23" s="67">
        <v>48</v>
      </c>
      <c r="N23" s="67">
        <v>9</v>
      </c>
      <c r="O23" s="67">
        <v>9</v>
      </c>
      <c r="P23" s="67">
        <v>108</v>
      </c>
      <c r="Q23" s="67">
        <v>108</v>
      </c>
      <c r="R23" s="67">
        <v>27</v>
      </c>
      <c r="S23" s="67">
        <v>27</v>
      </c>
      <c r="T23" s="68">
        <f>(I23+K23+M23+O23+Q23+S23)/(H23+J23+L23+N23+P23+R23)*100</f>
        <v>98.349834983498354</v>
      </c>
      <c r="U23" s="68">
        <f>(I23+M23+Q23)/(H23+L23+P23)*100</f>
        <v>97.890295358649794</v>
      </c>
      <c r="V23" s="68">
        <f>(K23+O23+S23)/(J23+N23+R23)*100</f>
        <v>100</v>
      </c>
      <c r="W23" s="12" t="s">
        <v>114</v>
      </c>
      <c r="X23" s="26">
        <v>1</v>
      </c>
    </row>
    <row r="24" spans="1:24" s="3" customFormat="1" ht="17" thickBot="1" x14ac:dyDescent="0.25">
      <c r="A24" s="128"/>
      <c r="B24" s="86" t="s">
        <v>19</v>
      </c>
      <c r="C24" s="94" t="s">
        <v>130</v>
      </c>
      <c r="D24" s="27" t="s">
        <v>75</v>
      </c>
      <c r="E24" s="27" t="s">
        <v>131</v>
      </c>
      <c r="F24" s="86" t="s">
        <v>115</v>
      </c>
      <c r="G24" s="27" t="s">
        <v>124</v>
      </c>
      <c r="H24" s="95">
        <v>78</v>
      </c>
      <c r="I24" s="95">
        <v>78</v>
      </c>
      <c r="J24" s="95">
        <v>33</v>
      </c>
      <c r="K24" s="95">
        <v>33</v>
      </c>
      <c r="L24" s="95">
        <v>51</v>
      </c>
      <c r="M24" s="95">
        <v>51</v>
      </c>
      <c r="N24" s="95">
        <v>9</v>
      </c>
      <c r="O24" s="95">
        <v>9</v>
      </c>
      <c r="P24" s="95">
        <v>108</v>
      </c>
      <c r="Q24" s="95">
        <v>108</v>
      </c>
      <c r="R24" s="95">
        <v>27</v>
      </c>
      <c r="S24" s="95">
        <v>27</v>
      </c>
      <c r="T24" s="96">
        <f>(I24+K24+M24+O24+Q24+S24)/(H24+J24+L24+N24+P24+R24)*100</f>
        <v>100</v>
      </c>
      <c r="U24" s="96">
        <f>(I24+M24+Q24)/(H24+L24+P24)*100</f>
        <v>100</v>
      </c>
      <c r="V24" s="96">
        <f>(K24+O24+S24)/(J24+N24+R24)*100</f>
        <v>100</v>
      </c>
      <c r="W24" s="27" t="s">
        <v>112</v>
      </c>
      <c r="X24" s="28">
        <v>0</v>
      </c>
    </row>
    <row r="25" spans="1:24" s="37" customFormat="1" ht="17" thickBot="1" x14ac:dyDescent="0.25">
      <c r="A25" s="102"/>
      <c r="B25" s="63"/>
      <c r="C25" s="70"/>
      <c r="D25" s="71"/>
      <c r="E25" s="71"/>
      <c r="F25" s="63"/>
      <c r="G25" s="71"/>
      <c r="H25" s="72"/>
      <c r="I25" s="72"/>
      <c r="J25" s="72"/>
      <c r="K25" s="72"/>
      <c r="L25" s="72"/>
      <c r="M25" s="72"/>
      <c r="N25" s="72"/>
      <c r="O25" s="72"/>
      <c r="P25" s="72"/>
      <c r="Q25" s="72"/>
      <c r="R25" s="72"/>
      <c r="S25" s="72"/>
      <c r="T25" s="73"/>
      <c r="U25" s="73"/>
      <c r="V25" s="73"/>
      <c r="W25" s="71"/>
      <c r="X25" s="105"/>
    </row>
    <row r="26" spans="1:24" s="3" customFormat="1" x14ac:dyDescent="0.2">
      <c r="A26" s="126" t="s">
        <v>38</v>
      </c>
      <c r="B26" s="80" t="s">
        <v>22</v>
      </c>
      <c r="C26" s="91" t="s">
        <v>132</v>
      </c>
      <c r="D26" s="24" t="s">
        <v>76</v>
      </c>
      <c r="E26" s="24" t="s">
        <v>133</v>
      </c>
      <c r="F26" s="80" t="s">
        <v>115</v>
      </c>
      <c r="G26" s="24" t="s">
        <v>134</v>
      </c>
      <c r="H26" s="92">
        <v>75</v>
      </c>
      <c r="I26" s="92">
        <v>75</v>
      </c>
      <c r="J26" s="92">
        <v>27</v>
      </c>
      <c r="K26" s="92">
        <v>27</v>
      </c>
      <c r="L26" s="92">
        <v>52</v>
      </c>
      <c r="M26" s="92">
        <v>52</v>
      </c>
      <c r="N26" s="92">
        <v>9</v>
      </c>
      <c r="O26" s="92">
        <v>9</v>
      </c>
      <c r="P26" s="92">
        <v>108</v>
      </c>
      <c r="Q26" s="92">
        <v>108</v>
      </c>
      <c r="R26" s="92">
        <v>27</v>
      </c>
      <c r="S26" s="92">
        <v>27</v>
      </c>
      <c r="T26" s="93">
        <f>(I26+K26+M26+O26+Q26+S26)/(H26+J26+L26+N26+P26+R26)*100</f>
        <v>100</v>
      </c>
      <c r="U26" s="93">
        <f>(I26+M26+Q26)/(H26+L26+P26)*100</f>
        <v>100</v>
      </c>
      <c r="V26" s="93">
        <f>(K26+O26+S26)/(J26+N26+R26)*100</f>
        <v>100</v>
      </c>
      <c r="W26" s="24" t="s">
        <v>112</v>
      </c>
      <c r="X26" s="25">
        <v>0</v>
      </c>
    </row>
    <row r="27" spans="1:24" s="3" customFormat="1" x14ac:dyDescent="0.2">
      <c r="A27" s="127"/>
      <c r="B27" s="12" t="s">
        <v>23</v>
      </c>
      <c r="C27" s="66" t="s">
        <v>135</v>
      </c>
      <c r="D27" s="12" t="s">
        <v>75</v>
      </c>
      <c r="E27" s="12" t="s">
        <v>136</v>
      </c>
      <c r="F27" s="7" t="s">
        <v>115</v>
      </c>
      <c r="G27" s="12" t="s">
        <v>124</v>
      </c>
      <c r="H27" s="67">
        <v>78</v>
      </c>
      <c r="I27" s="67">
        <v>78</v>
      </c>
      <c r="J27" s="67">
        <v>18</v>
      </c>
      <c r="K27" s="67">
        <v>18</v>
      </c>
      <c r="L27" s="67">
        <v>51</v>
      </c>
      <c r="M27" s="67">
        <v>51</v>
      </c>
      <c r="N27" s="67">
        <v>9</v>
      </c>
      <c r="O27" s="67">
        <v>9</v>
      </c>
      <c r="P27" s="67">
        <v>108</v>
      </c>
      <c r="Q27" s="67">
        <v>108</v>
      </c>
      <c r="R27" s="67">
        <v>27</v>
      </c>
      <c r="S27" s="67">
        <v>27</v>
      </c>
      <c r="T27" s="68">
        <f>(I27+K27+M27+O27+Q27+S27)/(H27+J27+L27+N27+P27+R27)*100</f>
        <v>100</v>
      </c>
      <c r="U27" s="68">
        <f>(I27+M27+Q27)/(H27+L27+P27)*100</f>
        <v>100</v>
      </c>
      <c r="V27" s="68">
        <f>(K27+O27+S27)/(J27+N27+R27)*100</f>
        <v>100</v>
      </c>
      <c r="W27" s="12" t="s">
        <v>112</v>
      </c>
      <c r="X27" s="26">
        <v>0</v>
      </c>
    </row>
    <row r="28" spans="1:24" s="3" customFormat="1" ht="17" thickBot="1" x14ac:dyDescent="0.25">
      <c r="A28" s="128"/>
      <c r="B28" s="86" t="s">
        <v>24</v>
      </c>
      <c r="C28" s="94" t="s">
        <v>137</v>
      </c>
      <c r="D28" s="27" t="s">
        <v>75</v>
      </c>
      <c r="E28" s="27" t="s">
        <v>138</v>
      </c>
      <c r="F28" s="86" t="s">
        <v>115</v>
      </c>
      <c r="G28" s="27" t="s">
        <v>139</v>
      </c>
      <c r="H28" s="95">
        <v>78</v>
      </c>
      <c r="I28" s="95">
        <v>78</v>
      </c>
      <c r="J28" s="95">
        <v>18</v>
      </c>
      <c r="K28" s="95">
        <v>18</v>
      </c>
      <c r="L28" s="95">
        <v>51</v>
      </c>
      <c r="M28" s="95">
        <v>51</v>
      </c>
      <c r="N28" s="95">
        <v>9</v>
      </c>
      <c r="O28" s="95">
        <v>9</v>
      </c>
      <c r="P28" s="95">
        <v>108</v>
      </c>
      <c r="Q28" s="95">
        <v>108</v>
      </c>
      <c r="R28" s="95">
        <v>27</v>
      </c>
      <c r="S28" s="95">
        <v>27</v>
      </c>
      <c r="T28" s="96">
        <f>(I28+K28+M28+O28+Q28+S28)/(H28+J28+L28+N28+P28+R28)*100</f>
        <v>100</v>
      </c>
      <c r="U28" s="96">
        <f>(I28+M28+Q28)/(H28+L28+P28)*100</f>
        <v>100</v>
      </c>
      <c r="V28" s="96">
        <f>(K28+O28+S28)/(J28+N28+R28)*100</f>
        <v>100</v>
      </c>
      <c r="W28" s="27" t="s">
        <v>112</v>
      </c>
      <c r="X28" s="28">
        <v>0</v>
      </c>
    </row>
    <row r="29" spans="1:24" s="37" customFormat="1" ht="17" thickBot="1" x14ac:dyDescent="0.25">
      <c r="A29" s="102"/>
      <c r="B29" s="63"/>
      <c r="C29" s="70"/>
      <c r="D29" s="71"/>
      <c r="E29" s="71"/>
      <c r="F29" s="63"/>
      <c r="G29" s="71"/>
      <c r="H29" s="72"/>
      <c r="I29" s="72"/>
      <c r="J29" s="72"/>
      <c r="K29" s="72"/>
      <c r="L29" s="72"/>
      <c r="M29" s="72"/>
      <c r="N29" s="72"/>
      <c r="O29" s="72"/>
      <c r="P29" s="72"/>
      <c r="Q29" s="72"/>
      <c r="R29" s="72"/>
      <c r="S29" s="72"/>
      <c r="T29" s="73"/>
      <c r="U29" s="73"/>
      <c r="V29" s="73"/>
      <c r="W29" s="71"/>
      <c r="X29" s="105"/>
    </row>
    <row r="30" spans="1:24" s="3" customFormat="1" x14ac:dyDescent="0.2">
      <c r="A30" s="126" t="s">
        <v>39</v>
      </c>
      <c r="B30" s="80" t="s">
        <v>26</v>
      </c>
      <c r="C30" s="91" t="s">
        <v>140</v>
      </c>
      <c r="D30" s="24" t="s">
        <v>76</v>
      </c>
      <c r="E30" s="24" t="s">
        <v>133</v>
      </c>
      <c r="F30" s="80" t="s">
        <v>115</v>
      </c>
      <c r="G30" s="24" t="s">
        <v>141</v>
      </c>
      <c r="H30" s="92">
        <v>75</v>
      </c>
      <c r="I30" s="92">
        <v>75</v>
      </c>
      <c r="J30" s="92">
        <v>27</v>
      </c>
      <c r="K30" s="92">
        <v>27</v>
      </c>
      <c r="L30" s="92">
        <v>51</v>
      </c>
      <c r="M30" s="92">
        <v>51</v>
      </c>
      <c r="N30" s="92">
        <v>9</v>
      </c>
      <c r="O30" s="92">
        <v>9</v>
      </c>
      <c r="P30" s="92">
        <v>108</v>
      </c>
      <c r="Q30" s="92">
        <v>108</v>
      </c>
      <c r="R30" s="92">
        <v>28</v>
      </c>
      <c r="S30" s="92">
        <v>28</v>
      </c>
      <c r="T30" s="93">
        <f>(I30+K30+M30+O30+Q30+S30)/(H30+J30+L30+N30+P30+R30)*100</f>
        <v>100</v>
      </c>
      <c r="U30" s="93">
        <f>(I30+M30+Q30)/(H30+L30+P30)*100</f>
        <v>100</v>
      </c>
      <c r="V30" s="93">
        <f>(K30+O30+S30)/(J30+N30+R30)*100</f>
        <v>100</v>
      </c>
      <c r="W30" s="24" t="s">
        <v>112</v>
      </c>
      <c r="X30" s="25">
        <v>0</v>
      </c>
    </row>
    <row r="31" spans="1:24" s="3" customFormat="1" x14ac:dyDescent="0.2">
      <c r="A31" s="127"/>
      <c r="B31" s="7" t="s">
        <v>28</v>
      </c>
      <c r="C31" s="66" t="s">
        <v>142</v>
      </c>
      <c r="D31" s="12" t="s">
        <v>75</v>
      </c>
      <c r="E31" s="12" t="s">
        <v>143</v>
      </c>
      <c r="F31" s="7" t="s">
        <v>115</v>
      </c>
      <c r="G31" s="12" t="s">
        <v>127</v>
      </c>
      <c r="H31" s="67">
        <v>78</v>
      </c>
      <c r="I31" s="67">
        <v>76</v>
      </c>
      <c r="J31" s="67">
        <v>18</v>
      </c>
      <c r="K31" s="67">
        <v>16</v>
      </c>
      <c r="L31" s="67">
        <v>51</v>
      </c>
      <c r="M31" s="67">
        <v>48</v>
      </c>
      <c r="N31" s="67">
        <v>9</v>
      </c>
      <c r="O31" s="67">
        <v>9</v>
      </c>
      <c r="P31" s="67">
        <v>108</v>
      </c>
      <c r="Q31" s="67">
        <v>108</v>
      </c>
      <c r="R31" s="67">
        <v>27</v>
      </c>
      <c r="S31" s="67">
        <v>27</v>
      </c>
      <c r="T31" s="68">
        <f>(I31+K31+M31+O31+Q31+S31)/(H31+J31+L31+N31+P31+R31)*100</f>
        <v>97.594501718213053</v>
      </c>
      <c r="U31" s="68">
        <f>(I31+M31+Q31)/(H31+L31+P31)*100</f>
        <v>97.890295358649794</v>
      </c>
      <c r="V31" s="68">
        <f>(K31+O31+S31)/(J31+N31+R31)*100</f>
        <v>96.296296296296291</v>
      </c>
      <c r="W31" s="12" t="s">
        <v>114</v>
      </c>
      <c r="X31" s="26">
        <v>4</v>
      </c>
    </row>
    <row r="32" spans="1:24" s="3" customFormat="1" x14ac:dyDescent="0.2">
      <c r="A32" s="127"/>
      <c r="B32" s="7" t="s">
        <v>29</v>
      </c>
      <c r="C32" s="66" t="s">
        <v>144</v>
      </c>
      <c r="D32" s="12" t="s">
        <v>75</v>
      </c>
      <c r="E32" s="12" t="s">
        <v>145</v>
      </c>
      <c r="F32" s="7" t="s">
        <v>115</v>
      </c>
      <c r="G32" s="12" t="s">
        <v>127</v>
      </c>
      <c r="H32" s="67">
        <v>78</v>
      </c>
      <c r="I32" s="67">
        <v>78</v>
      </c>
      <c r="J32" s="67">
        <v>30</v>
      </c>
      <c r="K32" s="67">
        <v>30</v>
      </c>
      <c r="L32" s="67">
        <v>51</v>
      </c>
      <c r="M32" s="67">
        <v>51</v>
      </c>
      <c r="N32" s="67">
        <v>9</v>
      </c>
      <c r="O32" s="67">
        <v>8</v>
      </c>
      <c r="P32" s="67">
        <v>108</v>
      </c>
      <c r="Q32" s="67">
        <v>108</v>
      </c>
      <c r="R32" s="67">
        <v>27</v>
      </c>
      <c r="S32" s="67">
        <v>27</v>
      </c>
      <c r="T32" s="68">
        <f>(I32+K32+M32+O32+Q32+S32)/(H32+J32+L32+N32+P32+R32)*100</f>
        <v>99.669966996699671</v>
      </c>
      <c r="U32" s="68">
        <f>(I32+M32+Q32)/(H32+L32+P32)*100</f>
        <v>100</v>
      </c>
      <c r="V32" s="68">
        <f>(K32+O32+S32)/(J32+N32+R32)*100</f>
        <v>98.484848484848484</v>
      </c>
      <c r="W32" s="12" t="s">
        <v>114</v>
      </c>
      <c r="X32" s="26">
        <v>1</v>
      </c>
    </row>
    <row r="33" spans="1:24" s="3" customFormat="1" x14ac:dyDescent="0.2">
      <c r="A33" s="127"/>
      <c r="B33" s="7" t="s">
        <v>35</v>
      </c>
      <c r="C33" s="66" t="s">
        <v>146</v>
      </c>
      <c r="D33" s="12" t="s">
        <v>75</v>
      </c>
      <c r="E33" s="12" t="s">
        <v>147</v>
      </c>
      <c r="F33" s="7" t="s">
        <v>115</v>
      </c>
      <c r="G33" s="12" t="s">
        <v>139</v>
      </c>
      <c r="H33" s="67">
        <v>78</v>
      </c>
      <c r="I33" s="67">
        <v>77</v>
      </c>
      <c r="J33" s="67">
        <v>15</v>
      </c>
      <c r="K33" s="67">
        <v>15</v>
      </c>
      <c r="L33" s="67">
        <v>51</v>
      </c>
      <c r="M33" s="67">
        <v>50</v>
      </c>
      <c r="N33" s="67">
        <v>9</v>
      </c>
      <c r="O33" s="67">
        <v>9</v>
      </c>
      <c r="P33" s="67">
        <v>108</v>
      </c>
      <c r="Q33" s="67">
        <v>108</v>
      </c>
      <c r="R33" s="67">
        <v>27</v>
      </c>
      <c r="S33" s="67">
        <v>25</v>
      </c>
      <c r="T33" s="68">
        <f>(I33+K33+M33+O33+Q33+S33)/(H33+J33+L33+N33+P33+R33)*100</f>
        <v>98.611111111111114</v>
      </c>
      <c r="U33" s="68">
        <f>(I33+M33+Q33)/(H33+L33+P33)*100</f>
        <v>99.156118143459921</v>
      </c>
      <c r="V33" s="68">
        <f>(K33+O33+S33)/(J33+N33+R33)*100</f>
        <v>96.078431372549019</v>
      </c>
      <c r="W33" s="12" t="s">
        <v>114</v>
      </c>
      <c r="X33" s="26">
        <v>3</v>
      </c>
    </row>
    <row r="34" spans="1:24" s="3" customFormat="1" ht="17" thickBot="1" x14ac:dyDescent="0.25">
      <c r="A34" s="128"/>
      <c r="B34" s="86" t="s">
        <v>36</v>
      </c>
      <c r="C34" s="94" t="s">
        <v>148</v>
      </c>
      <c r="D34" s="27" t="s">
        <v>76</v>
      </c>
      <c r="E34" s="27" t="s">
        <v>149</v>
      </c>
      <c r="F34" s="86" t="s">
        <v>115</v>
      </c>
      <c r="G34" s="27" t="s">
        <v>150</v>
      </c>
      <c r="H34" s="95">
        <v>75</v>
      </c>
      <c r="I34" s="95">
        <v>75</v>
      </c>
      <c r="J34" s="95">
        <v>27</v>
      </c>
      <c r="K34" s="95">
        <v>27</v>
      </c>
      <c r="L34" s="95">
        <v>51</v>
      </c>
      <c r="M34" s="95">
        <v>51</v>
      </c>
      <c r="N34" s="95">
        <v>9</v>
      </c>
      <c r="O34" s="95">
        <v>9</v>
      </c>
      <c r="P34" s="95">
        <v>108</v>
      </c>
      <c r="Q34" s="95">
        <v>102</v>
      </c>
      <c r="R34" s="95">
        <v>26</v>
      </c>
      <c r="S34" s="95">
        <v>25</v>
      </c>
      <c r="T34" s="96">
        <f>(I34+K34+M34+O34+Q34+S34)/(H34+J34+L34+N34+P34+R34)*100</f>
        <v>97.63513513513513</v>
      </c>
      <c r="U34" s="96">
        <f>(I34+M34+Q34)/(H34+L34+P34)*100</f>
        <v>97.435897435897431</v>
      </c>
      <c r="V34" s="96">
        <f>(K34+O34+S34)/(J34+N34+R34)*100</f>
        <v>98.387096774193552</v>
      </c>
      <c r="W34" s="27" t="s">
        <v>114</v>
      </c>
      <c r="X34" s="28">
        <v>4</v>
      </c>
    </row>
    <row r="35" spans="1:24" s="3" customFormat="1" x14ac:dyDescent="0.2">
      <c r="A35" s="69"/>
      <c r="B35" s="63"/>
      <c r="C35" s="70"/>
      <c r="D35" s="71"/>
      <c r="E35" s="71"/>
      <c r="F35" s="63"/>
      <c r="G35" s="71"/>
      <c r="H35" s="72"/>
      <c r="I35" s="72"/>
      <c r="J35" s="72"/>
      <c r="K35" s="72"/>
      <c r="L35" s="72"/>
      <c r="M35" s="72"/>
      <c r="N35" s="72"/>
      <c r="O35" s="72"/>
      <c r="P35" s="72"/>
      <c r="Q35" s="72"/>
      <c r="R35" s="72"/>
      <c r="S35" s="72"/>
      <c r="T35" s="73"/>
      <c r="U35" s="73"/>
      <c r="V35" s="73"/>
      <c r="W35" s="71"/>
      <c r="X35" s="71"/>
    </row>
    <row r="36" spans="1:24" ht="17" thickBot="1" x14ac:dyDescent="0.25">
      <c r="A36" s="14"/>
      <c r="B36" s="2"/>
      <c r="C36" s="13"/>
      <c r="D36" s="15"/>
      <c r="E36" s="14"/>
      <c r="F36" s="14"/>
      <c r="G36" s="78"/>
      <c r="H36" s="2"/>
      <c r="I36" s="14"/>
      <c r="J36" s="15"/>
      <c r="K36" s="16"/>
      <c r="L36" s="16"/>
      <c r="M36" s="15"/>
      <c r="N36" s="16"/>
      <c r="O36" s="16"/>
      <c r="P36" s="15"/>
      <c r="Q36" s="16"/>
      <c r="R36" s="16"/>
      <c r="S36" s="15"/>
      <c r="T36" s="16"/>
      <c r="U36" s="16"/>
      <c r="V36" s="15"/>
      <c r="W36" s="16"/>
      <c r="X36" s="16"/>
    </row>
    <row r="37" spans="1:24" ht="19" x14ac:dyDescent="0.25">
      <c r="A37" s="132" t="s">
        <v>192</v>
      </c>
      <c r="B37" s="133"/>
      <c r="C37" s="133"/>
      <c r="D37" s="133"/>
      <c r="E37" s="133"/>
      <c r="F37" s="133"/>
      <c r="G37" s="134"/>
      <c r="H37" s="13"/>
      <c r="I37" s="13"/>
      <c r="J37" s="13"/>
      <c r="K37" s="13"/>
      <c r="L37" s="13"/>
      <c r="M37" s="13"/>
      <c r="N37" s="13"/>
      <c r="O37" s="13"/>
      <c r="P37" s="13"/>
      <c r="Q37" s="13"/>
      <c r="R37" s="13"/>
      <c r="S37" s="13"/>
      <c r="T37" s="13"/>
      <c r="U37" s="13"/>
      <c r="V37" s="13"/>
      <c r="W37" s="13"/>
      <c r="X37" s="13"/>
    </row>
    <row r="38" spans="1:24" s="8" customFormat="1" ht="35" thickBot="1" x14ac:dyDescent="0.25">
      <c r="A38" s="100" t="s">
        <v>1</v>
      </c>
      <c r="B38" s="79" t="s">
        <v>0</v>
      </c>
      <c r="C38" s="79" t="s">
        <v>151</v>
      </c>
      <c r="D38" s="79" t="s">
        <v>152</v>
      </c>
      <c r="E38" s="97" t="s">
        <v>153</v>
      </c>
      <c r="F38" s="97" t="s">
        <v>154</v>
      </c>
      <c r="G38" s="101" t="s">
        <v>219</v>
      </c>
      <c r="H38" s="74"/>
      <c r="I38" s="74"/>
      <c r="J38" s="74"/>
      <c r="K38" s="74"/>
      <c r="L38" s="74"/>
      <c r="M38" s="74"/>
      <c r="N38" s="74"/>
      <c r="O38" s="74"/>
      <c r="P38" s="74"/>
      <c r="Q38" s="74"/>
      <c r="R38" s="74"/>
      <c r="S38" s="74"/>
      <c r="T38" s="74"/>
      <c r="U38" s="74"/>
      <c r="V38" s="74"/>
      <c r="W38" s="74"/>
      <c r="X38" s="74"/>
    </row>
    <row r="39" spans="1:24" s="3" customFormat="1" x14ac:dyDescent="0.2">
      <c r="A39" s="126" t="s">
        <v>37</v>
      </c>
      <c r="B39" s="80" t="s">
        <v>5</v>
      </c>
      <c r="C39" s="83">
        <f>(I3+M3+Q3+I21+M21+Q21)/(H3+L3+P3+H21+L21+P21)</f>
        <v>1</v>
      </c>
      <c r="D39" s="98">
        <f>(K3+O3+S3+S21+O21+K21)/(J3+N3+R3+J21+N21+R21)</f>
        <v>1</v>
      </c>
      <c r="E39" s="93">
        <f>(K3+M3+O3+Q3+S3+I3+I21+K21+M21+O21+Q21+S21)/(H3+J3+L3+N3+P3+R3+H21+J21+L21+N21+P21+R21)</f>
        <v>1</v>
      </c>
      <c r="F39" s="80">
        <f>X3+X21</f>
        <v>0</v>
      </c>
      <c r="G39" s="84">
        <f>F39*100/((H3+J3+L3+N3+P3+R3+H21+J21+L21+N21+P21+R21)/3)</f>
        <v>0</v>
      </c>
    </row>
    <row r="40" spans="1:24" s="3" customFormat="1" x14ac:dyDescent="0.2">
      <c r="A40" s="127"/>
      <c r="B40" s="7" t="s">
        <v>10</v>
      </c>
      <c r="C40" s="61">
        <f>(I4+M4+Q4+I22+M22+Q22)/(H4+L4+P4+H22+L22+P22)</f>
        <v>0.99161425576519913</v>
      </c>
      <c r="D40" s="75">
        <f>(K4+O4+S4+S22+O22+K22)/(J4+N4+R4+J22+N22+R22)</f>
        <v>0.9939393939393939</v>
      </c>
      <c r="E40" s="68">
        <f>(K4+M4+O4+Q4+S4+I4+I22+K22+M22+O22+Q22+S22)/(H4+J4+L4+N4+P4+R4+H22+J22+L22+N22+P22+R22)</f>
        <v>0.99221183800623058</v>
      </c>
      <c r="F40" s="7">
        <f>X4+X22</f>
        <v>1</v>
      </c>
      <c r="G40" s="85">
        <f>F40*100/((H4+J4+L4+N4+P4+R4+H22+J22+L22+N22+P22+R22)/3)</f>
        <v>0.46728971962616822</v>
      </c>
    </row>
    <row r="41" spans="1:24" s="3" customFormat="1" x14ac:dyDescent="0.2">
      <c r="A41" s="127"/>
      <c r="B41" s="7" t="s">
        <v>12</v>
      </c>
      <c r="C41" s="61">
        <f>(I5+M5+Q5+I23+M23+Q23)/(H5+L5+P5+H23+L23+P23)</f>
        <v>0.96645702306079662</v>
      </c>
      <c r="D41" s="75">
        <f>(K5+O5+S5+S23+O23+K23)/(J5+N5+R5+J23+N23+R23)</f>
        <v>0.98181818181818181</v>
      </c>
      <c r="E41" s="68">
        <f>(K5+M5+O5+Q5+S5+I5+I23+K23+M23+O23+Q23+S23)/(H5+J5+L5+N5+P5+R5+H23+J23+L23+N23+P23+R23)</f>
        <v>0.97040498442367606</v>
      </c>
      <c r="F41" s="7">
        <f>X5+X23</f>
        <v>8</v>
      </c>
      <c r="G41" s="85">
        <f>F41*100/((H5+J5+L5+N5+P5+R5+H23+J23+L23+N23+P23+R23)/3)</f>
        <v>3.7383177570093458</v>
      </c>
    </row>
    <row r="42" spans="1:24" s="3" customFormat="1" ht="17" thickBot="1" x14ac:dyDescent="0.25">
      <c r="A42" s="128"/>
      <c r="B42" s="86" t="s">
        <v>19</v>
      </c>
      <c r="C42" s="89">
        <f>(I6+M6+Q6+I24+M24+Q24)/(H6+L6+P6+H24+L24+P24)</f>
        <v>1</v>
      </c>
      <c r="D42" s="99">
        <f>(K6+O6+S6+S24+O24+K24)/(J6+N6+R6+J24+N24+R24)</f>
        <v>1</v>
      </c>
      <c r="E42" s="96">
        <f>(K6+M6+O6+Q6+S6+I6+I24+K24+M24+O24+Q24+S24)/(H6+J6+L6+N6+P6+R6+H24+J24+L24+N24+P24+R24)</f>
        <v>1</v>
      </c>
      <c r="F42" s="86">
        <f>X6+X24</f>
        <v>0</v>
      </c>
      <c r="G42" s="90">
        <f>F42*100/((H6+J6+L6+N6+P6+R6+H24+J24+L24+N24+P24+R24)/3)</f>
        <v>0</v>
      </c>
    </row>
    <row r="43" spans="1:24" s="37" customFormat="1" ht="17" thickBot="1" x14ac:dyDescent="0.25">
      <c r="A43" s="102"/>
      <c r="B43" s="63"/>
      <c r="C43" s="65"/>
      <c r="D43" s="77"/>
      <c r="E43" s="73"/>
      <c r="F43" s="63"/>
      <c r="G43" s="103"/>
    </row>
    <row r="44" spans="1:24" s="3" customFormat="1" x14ac:dyDescent="0.2">
      <c r="A44" s="126" t="s">
        <v>38</v>
      </c>
      <c r="B44" s="80" t="s">
        <v>22</v>
      </c>
      <c r="C44" s="83">
        <f>(I8+M8+Q8+I26+M26+Q26)/(H8+L8+P8+H26+L26+P26)</f>
        <v>1</v>
      </c>
      <c r="D44" s="98">
        <f>(K8+O8+S8+S26+O26+K26)/(J8+N8+R8+J26+N26+R26)</f>
        <v>1</v>
      </c>
      <c r="E44" s="93">
        <f>(K8+M8+O8+Q8+S8+I8+I26+K26+M26+O26+Q26+S26)/(H8+J8+L8+N8+P8+R8+H26+J26+L26+N26+P26+R26)</f>
        <v>1</v>
      </c>
      <c r="F44" s="80">
        <f>X8+X26</f>
        <v>0</v>
      </c>
      <c r="G44" s="84">
        <f>F44*100/((H8+J8+L8+N8+P8+R8+H26+J26+L26+N26+P26+R26)/3)</f>
        <v>0</v>
      </c>
      <c r="K44" s="76"/>
      <c r="L44" s="76"/>
      <c r="M44" s="76"/>
      <c r="N44" s="76"/>
      <c r="O44" s="76"/>
      <c r="P44" s="76"/>
      <c r="Q44" s="76"/>
      <c r="R44" s="76"/>
      <c r="S44" s="76"/>
      <c r="T44" s="76"/>
      <c r="U44" s="76"/>
      <c r="V44" s="76"/>
      <c r="W44" s="76"/>
      <c r="X44" s="76"/>
    </row>
    <row r="45" spans="1:24" s="3" customFormat="1" x14ac:dyDescent="0.2">
      <c r="A45" s="127"/>
      <c r="B45" s="12" t="s">
        <v>23</v>
      </c>
      <c r="C45" s="61">
        <f>(I9+M9+Q9+I27+M27+Q27)/(H9+L9+P9+H27+L27+P27)</f>
        <v>1</v>
      </c>
      <c r="D45" s="75">
        <f>(K9+O9+S9+S27+O27+K27)/(J9+N9+R9+J27+N27+R27)</f>
        <v>1</v>
      </c>
      <c r="E45" s="68">
        <f>(K9+M9+O9+Q9+S9+I9+I27+K27+M27+O27+Q27+S27)/(H9+J9+L9+N9+P9+R9+H27+J27+L27+N27+P27+R27)</f>
        <v>1</v>
      </c>
      <c r="F45" s="7">
        <f>X9+X27</f>
        <v>0</v>
      </c>
      <c r="G45" s="85">
        <f>F45*100/((H9+J9+L9+N9+P9+R9+H27+J27+L27+N27+P27+R27)/3)</f>
        <v>0</v>
      </c>
      <c r="J45" s="76"/>
      <c r="K45" s="76"/>
      <c r="L45" s="76"/>
      <c r="M45" s="76"/>
      <c r="N45" s="76"/>
      <c r="O45" s="76"/>
      <c r="P45" s="76"/>
      <c r="Q45" s="76"/>
      <c r="R45" s="76"/>
      <c r="S45" s="76"/>
      <c r="T45" s="76"/>
      <c r="U45" s="76"/>
      <c r="V45" s="76"/>
      <c r="W45" s="76"/>
      <c r="X45" s="76"/>
    </row>
    <row r="46" spans="1:24" s="3" customFormat="1" ht="17" thickBot="1" x14ac:dyDescent="0.25">
      <c r="A46" s="128"/>
      <c r="B46" s="86" t="s">
        <v>24</v>
      </c>
      <c r="C46" s="89">
        <f>(I10+M10+Q10+I28+M28+Q28)/(H10+L10+P10+H28+L28+P28)</f>
        <v>1</v>
      </c>
      <c r="D46" s="99">
        <f>(K10+O10+S10+S28+O28+K28)/(J10+N10+R10+J28+N28+R28)</f>
        <v>1</v>
      </c>
      <c r="E46" s="96">
        <f>(K10+M10+O10+Q10+S10+I10+I28+K28+M28+O28+Q28+S28)/(H10+J10+L10+N10+P10+R10+H28+J28+L28+N28+P28+R28)</f>
        <v>1</v>
      </c>
      <c r="F46" s="86">
        <f>X10+X28</f>
        <v>0</v>
      </c>
      <c r="G46" s="90">
        <f>F46*100/((H10+J10+L10+N10+P10+R10+H28+J28+L28+N28+P28+R28)/3)</f>
        <v>0</v>
      </c>
    </row>
    <row r="47" spans="1:24" s="37" customFormat="1" ht="17" thickBot="1" x14ac:dyDescent="0.25">
      <c r="A47" s="102"/>
      <c r="B47" s="63"/>
      <c r="C47" s="65"/>
      <c r="D47" s="77"/>
      <c r="E47" s="73"/>
      <c r="F47" s="63"/>
      <c r="G47" s="103"/>
    </row>
    <row r="48" spans="1:24" s="3" customFormat="1" x14ac:dyDescent="0.2">
      <c r="A48" s="126" t="s">
        <v>39</v>
      </c>
      <c r="B48" s="80" t="s">
        <v>26</v>
      </c>
      <c r="C48" s="83">
        <f>(I12+M12+Q12+I30+M30+Q30)/(H12+L12+P12+H30+L30+P30)</f>
        <v>0.99789029535864981</v>
      </c>
      <c r="D48" s="98">
        <f>(K12+O12+S12+S30+O30+K30)/(J12+N12+R12+J30+N30+R30)</f>
        <v>0.97972972972972971</v>
      </c>
      <c r="E48" s="93">
        <f>(K12+M12+O12+Q12+S12+I12+I30+K30+M30+O30+Q30+S30)/(H12+J12+L12+N12+P12+R12+H30+J30+L30+N30+P30+R30)</f>
        <v>0.99356913183279738</v>
      </c>
      <c r="F48" s="80">
        <f>X12+X30</f>
        <v>2</v>
      </c>
      <c r="G48" s="84">
        <f>F48*100/((H12+J12+L12+N12+P12+R12+H30+J30+L30+N30+P30+R30)/3)</f>
        <v>0.96463022508038576</v>
      </c>
    </row>
    <row r="49" spans="1:9" s="3" customFormat="1" x14ac:dyDescent="0.2">
      <c r="A49" s="127"/>
      <c r="B49" s="7" t="s">
        <v>28</v>
      </c>
      <c r="C49" s="61">
        <f>(I13+M13+Q13+I31+M31+Q31)/(H13+L13+P13+H31+L31+P31)</f>
        <v>0.98113207547169812</v>
      </c>
      <c r="D49" s="75">
        <f>(K13+O13+S13+S31+O31+K31)/(J13+N13+R13+J31+N31+R31)</f>
        <v>0.98581560283687941</v>
      </c>
      <c r="E49" s="68">
        <f>(K13+M13+O13+Q13+S13+I13+I31+K31+M31+O31+Q31+S31)/(H13+J13+L13+N13+P13+R13+H31+J31+L31+N31+P31+R31)</f>
        <v>0.98220064724919098</v>
      </c>
      <c r="F49" s="7">
        <f>X13+X31</f>
        <v>6</v>
      </c>
      <c r="G49" s="85">
        <f>F49*100/((H13+J13+L13+N13+P13+R13+H31+J31+L31+N31+P31+R31)/3)</f>
        <v>2.912621359223301</v>
      </c>
    </row>
    <row r="50" spans="1:9" s="3" customFormat="1" x14ac:dyDescent="0.2">
      <c r="A50" s="127"/>
      <c r="B50" s="7" t="s">
        <v>29</v>
      </c>
      <c r="C50" s="61">
        <f>(I14+M14+Q14+I32+M32+Q32)/(H14+L14+P14+H32+L32+P32)</f>
        <v>1</v>
      </c>
      <c r="D50" s="75">
        <f>(K14+O14+S14+S32+O32+K32)/(J14+N14+R14+J32+N32+R32)</f>
        <v>0.98611111111111116</v>
      </c>
      <c r="E50" s="68">
        <f>(K14+M14+O14+Q14+S14+I14+I32+K32+M32+O32+Q32+S32)/(H14+J14+L14+N14+P14+R14+H32+J32+L32+N32+P32+R32)</f>
        <v>0.9967793880837359</v>
      </c>
      <c r="F50" s="7">
        <f>X14+X32</f>
        <v>2</v>
      </c>
      <c r="G50" s="85">
        <f>F50*100/((H14+J14+L14+N14+P14+R14+H32+J32+L32+N32+P32+R32)/3)</f>
        <v>0.96618357487922701</v>
      </c>
    </row>
    <row r="51" spans="1:9" s="3" customFormat="1" x14ac:dyDescent="0.2">
      <c r="A51" s="127"/>
      <c r="B51" s="7" t="s">
        <v>35</v>
      </c>
      <c r="C51" s="61">
        <f>(I15+M15+Q15+I33+M33+Q33)/(H15+L15+P15+H33+L33+P33)</f>
        <v>0.99580712788259962</v>
      </c>
      <c r="D51" s="75">
        <f>(K15+O15+S15+S33+O33+K33)/(J15+N15+R15+J33+N33+R33)</f>
        <v>0.97959183673469385</v>
      </c>
      <c r="E51" s="68">
        <f>(K15+M15+O15+Q15+S15+I15+I33+K33+M33+O33+Q33+S33)/(H15+J15+L15+N15+P15+R15+H33+J33+L33+N33+P33+R33)</f>
        <v>0.99198717948717952</v>
      </c>
      <c r="F51" s="7">
        <f>X15+X33</f>
        <v>3</v>
      </c>
      <c r="G51" s="85">
        <f>F51*100/((H15+J15+L15+N15+P15+R15+H33+J33+L33+N33+P33+R33)/3)</f>
        <v>1.4423076923076923</v>
      </c>
      <c r="I51" s="4"/>
    </row>
    <row r="52" spans="1:9" s="3" customFormat="1" ht="17" thickBot="1" x14ac:dyDescent="0.25">
      <c r="A52" s="128"/>
      <c r="B52" s="86" t="s">
        <v>36</v>
      </c>
      <c r="C52" s="89">
        <f>(I16+M16+Q16+I34+M34+Q34)/(H16+L16+P16+H34+L34+P34)</f>
        <v>0.98523206751054848</v>
      </c>
      <c r="D52" s="99">
        <f>(K16+O16+S16+S34+O34+K34)/(J16+N16+R16+J34+N34+R34)</f>
        <v>0.98684210526315785</v>
      </c>
      <c r="E52" s="96">
        <f>(K16+M16+O16+Q16+S16+I16+I34+K34+M34+O34+Q34+S34)/(H16+J16+L16+N16+P16+R16+H34+J34+L34+N34+P34+R34)</f>
        <v>0.98562300319488816</v>
      </c>
      <c r="F52" s="86">
        <f>X16+X34</f>
        <v>5</v>
      </c>
      <c r="G52" s="90">
        <f>F52*100/((H16+J16+L16+N16+P16+R16+H34+J34+L34+N34+P34+R34)/3)</f>
        <v>2.3961661341853038</v>
      </c>
    </row>
    <row r="53" spans="1:9" s="3" customFormat="1" x14ac:dyDescent="0.2">
      <c r="A53" s="69"/>
      <c r="B53" s="63"/>
      <c r="C53" s="65"/>
      <c r="D53" s="77"/>
      <c r="E53" s="73"/>
      <c r="F53" s="63"/>
      <c r="G53" s="63"/>
    </row>
  </sheetData>
  <mergeCells count="12">
    <mergeCell ref="A26:A28"/>
    <mergeCell ref="A30:A34"/>
    <mergeCell ref="A1:X1"/>
    <mergeCell ref="A19:X19"/>
    <mergeCell ref="A37:G37"/>
    <mergeCell ref="A39:A42"/>
    <mergeCell ref="A44:A46"/>
    <mergeCell ref="A48:A52"/>
    <mergeCell ref="A3:A6"/>
    <mergeCell ref="A8:A10"/>
    <mergeCell ref="A12:A16"/>
    <mergeCell ref="A21:A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Samples</vt:lpstr>
      <vt:lpstr>Clones-characteristics</vt:lpstr>
      <vt:lpstr>Vh usage WT</vt:lpstr>
      <vt:lpstr>FR_CDR_mutation frequency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 Knittel</dc:creator>
  <cp:lastModifiedBy>Gero Knittel</cp:lastModifiedBy>
  <dcterms:created xsi:type="dcterms:W3CDTF">2022-08-23T11:48:46Z</dcterms:created>
  <dcterms:modified xsi:type="dcterms:W3CDTF">2022-08-25T14:28:54Z</dcterms:modified>
</cp:coreProperties>
</file>